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040" windowHeight="10635" activeTab="4"/>
  </bookViews>
  <sheets>
    <sheet name="Rekapitulacija" sheetId="29" r:id="rId1"/>
    <sheet name="Gradbena dela" sheetId="38" r:id="rId2"/>
    <sheet name="SN oprema" sheetId="37" r:id="rId3"/>
    <sheet name="NN oprema" sheetId="35" r:id="rId4"/>
    <sheet name="PA in vodenje" sheetId="16" r:id="rId5"/>
    <sheet name="Inštalacije" sheetId="33" r:id="rId6"/>
    <sheet name="Storitve" sheetId="36" r:id="rId7"/>
  </sheets>
  <definedNames>
    <definedName name="_xlnm.Print_Area" localSheetId="1">'Gradbena dela'!$A$1:$G$35</definedName>
    <definedName name="_xlnm.Print_Area" localSheetId="5">Inštalacije!$A$1:$G$23</definedName>
    <definedName name="_xlnm.Print_Area" localSheetId="3">'NN oprema'!$A$1:$G$66</definedName>
    <definedName name="_xlnm.Print_Area" localSheetId="4">'PA in vodenje'!$A$1:$G$70</definedName>
    <definedName name="_xlnm.Print_Area" localSheetId="0">Rekapitulacija!$A$1:$M$42</definedName>
    <definedName name="_xlnm.Print_Area" localSheetId="2">'SN oprema'!$A$1:$G$57</definedName>
    <definedName name="_xlnm.Print_Area" localSheetId="6">Storitve!$A$1:$G$21</definedName>
    <definedName name="_xlnm.Print_Titles" localSheetId="1">'Gradbena dela'!$1:$7</definedName>
    <definedName name="_xlnm.Print_Titles" localSheetId="5">Inštalacije!$1:$7</definedName>
    <definedName name="_xlnm.Print_Titles" localSheetId="3">'NN oprema'!$1:$7</definedName>
    <definedName name="_xlnm.Print_Titles" localSheetId="4">'PA in vodenje'!$1:$7</definedName>
    <definedName name="_xlnm.Print_Titles" localSheetId="2">'SN oprema'!$1:$7</definedName>
    <definedName name="_xlnm.Print_Titles" localSheetId="6">Storitve!$1:$7</definedName>
  </definedNames>
  <calcPr calcId="145621"/>
</workbook>
</file>

<file path=xl/calcChain.xml><?xml version="1.0" encoding="utf-8"?>
<calcChain xmlns="http://schemas.openxmlformats.org/spreadsheetml/2006/main">
  <c r="G58" i="16" l="1"/>
  <c r="G15" i="36" l="1"/>
  <c r="G68" i="16"/>
  <c r="G62" i="35"/>
  <c r="G56" i="35"/>
  <c r="G47" i="37"/>
  <c r="G60" i="35"/>
  <c r="G64" i="35" s="1"/>
  <c r="G58" i="35"/>
  <c r="G54" i="35"/>
  <c r="G40" i="35"/>
  <c r="G38" i="35"/>
  <c r="G36" i="35"/>
  <c r="G34" i="35"/>
  <c r="G32" i="35"/>
  <c r="G30" i="35"/>
  <c r="G20" i="35"/>
  <c r="G14" i="35"/>
  <c r="G19" i="38"/>
  <c r="G29" i="38"/>
  <c r="G51" i="37"/>
  <c r="G49" i="37"/>
  <c r="G45" i="37"/>
  <c r="G43" i="37"/>
  <c r="G31" i="37"/>
  <c r="G29" i="37"/>
  <c r="G27" i="37"/>
  <c r="G25" i="37"/>
  <c r="G23" i="37"/>
  <c r="G21" i="37"/>
  <c r="G19" i="37"/>
  <c r="G17" i="37"/>
  <c r="G15" i="38"/>
  <c r="G12" i="35"/>
  <c r="G16" i="16"/>
  <c r="G15" i="33"/>
  <c r="G35" i="37" l="1"/>
  <c r="G33" i="37"/>
  <c r="G27" i="38"/>
  <c r="G31" i="38" s="1"/>
  <c r="C21" i="29"/>
  <c r="C20" i="29"/>
  <c r="C19" i="29"/>
  <c r="G17" i="38" l="1"/>
  <c r="G13" i="38"/>
  <c r="G11" i="38"/>
  <c r="G11" i="37"/>
  <c r="G13" i="37" s="1"/>
  <c r="G39" i="37"/>
  <c r="G53" i="37" s="1"/>
  <c r="G55" i="37" s="1"/>
  <c r="G41" i="37"/>
  <c r="G57" i="37" l="1"/>
  <c r="I20" i="29" s="1"/>
  <c r="G21" i="38"/>
  <c r="G23" i="38" s="1"/>
  <c r="G33" i="38" l="1"/>
  <c r="G56" i="16"/>
  <c r="G60" i="16" s="1"/>
  <c r="G54" i="16"/>
  <c r="G52" i="16"/>
  <c r="G50" i="16"/>
  <c r="G48" i="16"/>
  <c r="G46" i="16"/>
  <c r="G44" i="16"/>
  <c r="G18" i="16" l="1"/>
  <c r="G14" i="16"/>
  <c r="G17" i="33" l="1"/>
  <c r="G13" i="33"/>
  <c r="G11" i="33"/>
  <c r="G19" i="33" l="1"/>
  <c r="G21" i="33"/>
  <c r="G23" i="33" s="1"/>
  <c r="C22" i="29"/>
  <c r="G30" i="16" l="1"/>
  <c r="G28" i="16"/>
  <c r="G26" i="16"/>
  <c r="G22" i="16" l="1"/>
  <c r="G13" i="36" l="1"/>
  <c r="G11" i="36" l="1"/>
  <c r="C24" i="29" l="1"/>
  <c r="G17" i="36"/>
  <c r="G19" i="36" l="1"/>
  <c r="G21" i="36" s="1"/>
  <c r="I24" i="29" s="1"/>
  <c r="G36" i="16" l="1"/>
  <c r="G38" i="16" s="1"/>
  <c r="G34" i="16"/>
  <c r="G24" i="16"/>
  <c r="G12" i="16"/>
  <c r="G20" i="16"/>
  <c r="G66" i="16" l="1"/>
  <c r="G32" i="16"/>
  <c r="G40" i="16" s="1"/>
  <c r="I23" i="29" l="1"/>
  <c r="G62" i="16" l="1"/>
  <c r="G48" i="35"/>
  <c r="G50" i="35"/>
  <c r="G52" i="35"/>
  <c r="G28" i="35"/>
  <c r="G42" i="35" s="1"/>
  <c r="G18" i="35"/>
  <c r="G16" i="35"/>
  <c r="G22" i="35" l="1"/>
  <c r="G44" i="35"/>
  <c r="G70" i="16"/>
  <c r="I22" i="29" s="1"/>
  <c r="G24" i="35" l="1"/>
  <c r="G66" i="35" s="1"/>
  <c r="I21" i="29" s="1"/>
  <c r="C23" i="29" l="1"/>
  <c r="J191" i="29" l="1"/>
  <c r="J194" i="29" s="1"/>
  <c r="I186" i="29"/>
  <c r="J186" i="29" s="1"/>
  <c r="I184" i="29"/>
  <c r="J184" i="29" s="1"/>
  <c r="I178" i="29"/>
  <c r="J178" i="29" s="1"/>
  <c r="I176" i="29"/>
  <c r="J176" i="29" s="1"/>
  <c r="I172" i="29"/>
  <c r="J172" i="29" s="1"/>
  <c r="I166" i="29"/>
  <c r="J166" i="29" s="1"/>
  <c r="I164" i="29"/>
  <c r="J164" i="29" s="1"/>
  <c r="I158" i="29"/>
  <c r="J158" i="29" s="1"/>
  <c r="I154" i="29"/>
  <c r="J154" i="29" s="1"/>
  <c r="I148" i="29"/>
  <c r="J148" i="29" s="1"/>
  <c r="I144" i="29"/>
  <c r="J144" i="29" s="1"/>
  <c r="I142" i="29"/>
  <c r="J142" i="29" s="1"/>
  <c r="I140" i="29"/>
  <c r="J140" i="29" s="1"/>
  <c r="I138" i="29"/>
  <c r="J138" i="29" s="1"/>
  <c r="I136" i="29"/>
  <c r="J136" i="29" s="1"/>
  <c r="I134" i="29"/>
  <c r="J134" i="29" s="1"/>
  <c r="I130" i="29"/>
  <c r="J130" i="29" s="1"/>
  <c r="I128" i="29"/>
  <c r="J128" i="29" s="1"/>
  <c r="I124" i="29"/>
  <c r="J124" i="29" s="1"/>
  <c r="I122" i="29"/>
  <c r="J122" i="29" s="1"/>
  <c r="G35" i="38"/>
  <c r="I19" i="29" s="1"/>
  <c r="I25" i="29" s="1"/>
</calcChain>
</file>

<file path=xl/sharedStrings.xml><?xml version="1.0" encoding="utf-8"?>
<sst xmlns="http://schemas.openxmlformats.org/spreadsheetml/2006/main" count="391" uniqueCount="158">
  <si>
    <t>EUR</t>
  </si>
  <si>
    <t>1.</t>
  </si>
  <si>
    <t>SKUPAJ:</t>
  </si>
  <si>
    <t>OPIS</t>
  </si>
  <si>
    <t>ENOTA</t>
  </si>
  <si>
    <t>kpl</t>
  </si>
  <si>
    <t>1.1</t>
  </si>
  <si>
    <t>1.2</t>
  </si>
  <si>
    <t>1.3</t>
  </si>
  <si>
    <t>1.4</t>
  </si>
  <si>
    <t>kos</t>
  </si>
  <si>
    <t>REKAPITULACIJA</t>
  </si>
  <si>
    <t>No</t>
  </si>
  <si>
    <t>POSTAVKA</t>
  </si>
  <si>
    <t>KOLIČINA</t>
  </si>
  <si>
    <t>CENA NA</t>
  </si>
  <si>
    <t>ENOTO  (EUR)</t>
  </si>
  <si>
    <t>SKUPAJ</t>
  </si>
  <si>
    <t>(EUR)</t>
  </si>
  <si>
    <t>OCENJENA</t>
  </si>
  <si>
    <t>1.8</t>
  </si>
  <si>
    <t>1.9</t>
  </si>
  <si>
    <t>1.10</t>
  </si>
  <si>
    <t>1.11</t>
  </si>
  <si>
    <t>1.13</t>
  </si>
  <si>
    <t>1.14</t>
  </si>
  <si>
    <t>1.6</t>
  </si>
  <si>
    <t>2.</t>
  </si>
  <si>
    <t>1.5</t>
  </si>
  <si>
    <t>1.7</t>
  </si>
  <si>
    <t>2.1</t>
  </si>
  <si>
    <t>2.2</t>
  </si>
  <si>
    <t>2.3</t>
  </si>
  <si>
    <t>2.4</t>
  </si>
  <si>
    <t>2.5</t>
  </si>
  <si>
    <t>2.6</t>
  </si>
  <si>
    <t>1.12</t>
  </si>
  <si>
    <t>2.7</t>
  </si>
  <si>
    <t>3.</t>
  </si>
  <si>
    <t>m</t>
  </si>
  <si>
    <t>2.8</t>
  </si>
  <si>
    <t>2.9</t>
  </si>
  <si>
    <t>3.1</t>
  </si>
  <si>
    <t>3.2</t>
  </si>
  <si>
    <t>3.3</t>
  </si>
  <si>
    <t>3.4</t>
  </si>
  <si>
    <t>3.5</t>
  </si>
  <si>
    <t>3.6</t>
  </si>
  <si>
    <t>3.7</t>
  </si>
  <si>
    <t>3.8</t>
  </si>
  <si>
    <t>4.</t>
  </si>
  <si>
    <t>Vodnik P/F 95 mm2, skupaj s kabelskimi čevlji, dobava in montaža</t>
  </si>
  <si>
    <t>Vodnik P/F 16 mm2, skupaj s kabelskimi čevlji, dobava in montaža</t>
  </si>
  <si>
    <t xml:space="preserve">Meritve, poročilo o meritvah in zagon sistema inštalacij </t>
  </si>
  <si>
    <t>Nepredvidena dela</t>
  </si>
  <si>
    <t>%</t>
  </si>
  <si>
    <t>STORITVE</t>
  </si>
  <si>
    <t>Šolanje naročnikovega osebja</t>
  </si>
  <si>
    <t>Izvedba funkcionalnih preizkusov, meritev, spuščanje v pogon, SAT, izdelava poročil</t>
  </si>
  <si>
    <t>Izvedba funkcionalnih preizkusov, meritev, spuščanje v pogon, FAT, SAT, izdelava poročil</t>
  </si>
  <si>
    <t>Varnostni načrt v skladu z zakonodajo</t>
  </si>
  <si>
    <t>Meritve EMC in izdelava poročila s strani akreditirane organizacije v skladu s Pravilnikom o elektromagnetni združljivosti</t>
  </si>
  <si>
    <t>Programska oprema z licenco za parametriranje in analizo elektronskih zaščitnih enot, dobava</t>
  </si>
  <si>
    <t>Posodobitev obrazcev za iHistorian, MePis in Prosis - aktualizacija na novo/dodatno stanje stikališča</t>
  </si>
  <si>
    <t>Dobava in vgradnja industrijskega PLC-ja, priznanega svetovnega proizvajalca z najmanj 220 DI, najmanj 120DO, najmanj 4 AO, Modbus TCP in Modbus RTU komunikacija, komplet z izdelavo programske opreme</t>
  </si>
  <si>
    <t>Dobava in vgradnja HMI panela 12 palčni, 2x RJ45, 2x RS232/RS485 port, komplet z izdelavo grafičnih prikazov</t>
  </si>
  <si>
    <t>Relejna in kontaktorska oprema za vklopno/izklopne manipulacije vseh odklopnikov</t>
  </si>
  <si>
    <t>Pomožna stikala in tipke za upravljanje sistema</t>
  </si>
  <si>
    <t>Drobni in vezni material (sponke, korita, ožičenje)</t>
  </si>
  <si>
    <t>Transportni in manipulativni stroški</t>
  </si>
  <si>
    <t>Rezervni deli</t>
  </si>
  <si>
    <t xml:space="preserve">Dobava in vgradnja krmilnika za povezavo dveh generatorjev iz različnih sektorjev v enovito celoto - paralelno obratovanje. </t>
  </si>
  <si>
    <t>NN OPREMA</t>
  </si>
  <si>
    <t>Nadgradnja  krmilne avtomatike DEA 630kVA za paralelno obratovanje dveh DEA ter komunikacijo z ostalimi krmilniki v sistemu.</t>
  </si>
  <si>
    <t>ELEKTROMONTAŽNA DELA</t>
  </si>
  <si>
    <t xml:space="preserve">KRMILNO - SIGNALNI KABLI </t>
  </si>
  <si>
    <t>SKUPAJ 2. SN OPREMA:</t>
  </si>
  <si>
    <t>SKUPAJ 2.4: ELEKTROMONTAŽNA DELA:</t>
  </si>
  <si>
    <t>Montažni material (kabelske objemke za montažo na tla ali kabelske lestve, trakovi za povijanje, drobni montažni material), dobava</t>
  </si>
  <si>
    <t>Kabelski zaključek za notranjo montažo za kabel NYY 1x240 mm2, dobava</t>
  </si>
  <si>
    <t>SN OPREMA</t>
  </si>
  <si>
    <t>Povečanje obstoječega kabelskega prehoda v tleh</t>
  </si>
  <si>
    <t>Dobava in vgradnja verig in tablic z napisom POZOR VISOKA NAPETOST</t>
  </si>
  <si>
    <t>GRADBENA DELA</t>
  </si>
  <si>
    <t>KABELSKI PROSTOR POD TP 768</t>
  </si>
  <si>
    <t>Odpiranje kabelskih prehodov med kabelskim prostorom TP 768 in črpališčem</t>
  </si>
  <si>
    <t>Požarno tesnjenje kabelskih prehodov med kabelskim prostorom TP 768 in črpališčem</t>
  </si>
  <si>
    <t>PROSTOR MCR</t>
  </si>
  <si>
    <t>SKUPAJ 1.1: PROSTOR MCR:</t>
  </si>
  <si>
    <t>SKUPAJ 1.2: KABELSKI PROSTOR POD TP 768:</t>
  </si>
  <si>
    <t>SKUPAJ 1. GRADBENA DELA:</t>
  </si>
  <si>
    <t>SKUPAJ 3.3: ELEKTROMONTAŽNA DELA:</t>
  </si>
  <si>
    <t>SKUPAJ 3.2: NN KABLI IN KABELSKE TRASE:</t>
  </si>
  <si>
    <t>SKUPAJ 3. NN OPREMA:</t>
  </si>
  <si>
    <t>SKUPAJ 4.2: ELEKTROMONTAŽNA DELA IN STORITVE:</t>
  </si>
  <si>
    <t>SKUPAJ 4. VODENJE, KRMILNI SISTEMI:</t>
  </si>
  <si>
    <t>SKUPAJ 4.3: KRMILNO - SIGNALNI KABLI</t>
  </si>
  <si>
    <t>5.</t>
  </si>
  <si>
    <t>6.</t>
  </si>
  <si>
    <t>SKUPAJ 6.1: STORITVE:</t>
  </si>
  <si>
    <t>SKUPAJ 6. STORITVE</t>
  </si>
  <si>
    <t>Kabelske glave za notranjo montažo za kabel N2XS(FL)2Y 1x150mm2 RM 25 mm2, dobava</t>
  </si>
  <si>
    <t>Kabelske glave za notranjo montažo za kabel N2XS(FL)2Y 1x35 mm2 RM 16 mm2, dobava</t>
  </si>
  <si>
    <t>Demontaža in odvoz obstoječega suhega transformatorja</t>
  </si>
  <si>
    <t>Razgradnja obstoječega suhega transformatorja</t>
  </si>
  <si>
    <t>Prevoz in montaža novega transformatorja lastne porabe</t>
  </si>
  <si>
    <t>TRANSFORMATOR (v skladu z Uredbo komisije EU št. 458/2014)</t>
  </si>
  <si>
    <t>NN KABLI IN KABELSKE TRASE</t>
  </si>
  <si>
    <t>SN IN KABLI IN KABELSKE TRASE</t>
  </si>
  <si>
    <t>SKUPAJ 2.1: TRANSFORMATOR:</t>
  </si>
  <si>
    <t>Trifazni, dvonavitni suhi transformator 10,5/0,4 kV
1000 kVA, Dzn0, suhe izvedbe, dobava</t>
  </si>
  <si>
    <t>Kabelska polica PK200, s podpornimi elementi in montažnim materialom, dobava</t>
  </si>
  <si>
    <t>20 kV kabel N2XS(FL)2Y 1x150 mm2 RM 25 mm2, dobava</t>
  </si>
  <si>
    <t>20 kV kabel N2XS(FL)2Y 1x35 mm2 RM 16 mm2, dobava</t>
  </si>
  <si>
    <t>Demontaža in odvoz obstoječega NN sestava lastne rabe</t>
  </si>
  <si>
    <t>Razgradnja obstoječega NN sestava lastne rabe</t>
  </si>
  <si>
    <t>Prevoz in montaža novega NN sestava lastne rabe</t>
  </si>
  <si>
    <t>Izvedba SN kabelskih povezav (polaganje, zaključevanje, prilopi...)</t>
  </si>
  <si>
    <t>Razgradnja obstoječih SN kablov in opreme (kabli, kabelski končniki, montažni material,...)</t>
  </si>
  <si>
    <t>SKUPAJ 2.2: SN IN KABLI IN KABELSKE TRASE:</t>
  </si>
  <si>
    <t>Nepredvideni material</t>
  </si>
  <si>
    <t>Nepredvideni material in dela</t>
  </si>
  <si>
    <t>NN SESTAV LASTNE RABE</t>
  </si>
  <si>
    <t>SKUPAJ 3.1: NN SESTAV LASTNE RABE:</t>
  </si>
  <si>
    <t>Dovodno polje za transformator lastne rabe, 2000A</t>
  </si>
  <si>
    <t>Dovodno polje za agregat DEA 360, 800A</t>
  </si>
  <si>
    <t>Dovodno polje za agregat DEA 630, 1250A
(povezava z NN stikališčem TP 612)</t>
  </si>
  <si>
    <t>Protiprašna zaščita obstoječe in nove elektro opreme
(leseno ogrodje, PVC folija)</t>
  </si>
  <si>
    <t>Izdelava izvrtine v AB plošči, fi 200mm</t>
  </si>
  <si>
    <t>Protipožarno tesnjenje novih in obstoječih kabelskih prehodov v AB plošči med prostorom MCR in energetsko kineto</t>
  </si>
  <si>
    <t>Odvodna polja z odklopniki
(4 x odklopnik 630A, 3 x odklopnik 250A)</t>
  </si>
  <si>
    <t>Kabel NYY 1x240 mm2 RM, dobava</t>
  </si>
  <si>
    <t>Pocinkana kabelska lestev širine 40 cm, s podpornimi elementi in montažnim materialom, dobava</t>
  </si>
  <si>
    <t>Ostali potrebni kabli za zagotavljanje delujočega NN sestava lastne rabe sistema, dobava</t>
  </si>
  <si>
    <t>Razgradnja obstoječih NN kablov in opreme (kabli, kabelski končniki, montažni material,...)</t>
  </si>
  <si>
    <t>Demontaža in odvoz obstoječih SN kablov in opreme (kabli, kabelski končniki, montažni material,...)</t>
  </si>
  <si>
    <t>Demontaža in odvoz obstoječih NN kablov in opreme (kabli, kabelski končniki, montažni material,...)</t>
  </si>
  <si>
    <t>Izvedba NN kabelskih povezav (polaganje, zaključevanje, prilopi...)</t>
  </si>
  <si>
    <t>ELEKTRIČNE INŠTALACIJE</t>
  </si>
  <si>
    <t>OZEMLJITVE IN IZENAČITVE POTENCIALOV</t>
  </si>
  <si>
    <t>SKUPAJ 5.1: OZEMLJITVE IN IZENAČITVE POTENCIALOV:</t>
  </si>
  <si>
    <t>SKUPAJ 5. ELEKTRIČNE INŠTALACIJE</t>
  </si>
  <si>
    <t>Kovinsko ohišje z montažno ploščo</t>
  </si>
  <si>
    <t xml:space="preserve">Dobava in vgradnja krmilnikov preklopnih mest, ki obvladujejo sinhronizirane preklope agregatskih in mrežnih virov s funkcijo brezprekinitvenih preklopov ali trajnega paralelnega obratovanja z vsemi potrebnimi zaščitami za paralelno obratovanje. </t>
  </si>
  <si>
    <t>Vgradnja nove avtomatike DEA 360, vključno s pomožno opremo, za paralelno obratovanje dveh DEA ter komunikacijo z ostalimi krmilniki v sistemu.</t>
  </si>
  <si>
    <t>Oprema za zaščito krmilnih tokokorogov</t>
  </si>
  <si>
    <t>Izdelava funkcionalne specifikacije in dodatnih zaslonskih slik v SCADA aplikaciji, parametriranje in zagon</t>
  </si>
  <si>
    <t>KRMILNI SESTAV PREKLOPNE AVTOMATIKE
POGLAVJE 3.7</t>
  </si>
  <si>
    <t>SKUPAJ 4.1: KRMILNI SESTAV PREKLOPNE AVTOMATIKE:</t>
  </si>
  <si>
    <t>Predelava sistema vodenja in posodobitev zaslonskih slik SCADA sistema, vključitev novih podatkov iz novega NN sestava lastne rabe, vključno z morebitno potrebnimi dodatnimi licencami in pretvorniki ter ostalo potrebno opremo</t>
  </si>
  <si>
    <t>Dostava, postavitev in priključitev krmilnega sestava preklopne avtomatike</t>
  </si>
  <si>
    <t>Dobava in vgradnja drobnega materiala (preklopke, tipke, pomožni releji...) za predelave na sistemu sinhronizacije agregata, preizkusi sistema sinhronizacije in spuščanje v obratovanje</t>
  </si>
  <si>
    <t xml:space="preserve">Vsi potrebni kabli z opremo kabelskih tras, montažnim in spojnim materialom, za zagotavljanje funkcionalnega sistema preklpone avtomatike </t>
  </si>
  <si>
    <t>ELEKTROMONTAŽNA DELA IN STORITVE 
POGLAVJI 3.6 in 3.7</t>
  </si>
  <si>
    <t>PREKLOPNA AVTOMATIKA IN VODENJE</t>
  </si>
  <si>
    <t>Valjanec, FeZn 25x4mm, skupaj s pritrdilnim in spojnim materialom</t>
  </si>
  <si>
    <t>Priprava podlog za PID
Vnašanje dopolnitev in sprememb, nastalih med izvedbo, v izvod PZI projektne dokumentacije</t>
  </si>
  <si>
    <t>Sodelovanje in usklajevanje izvajalca preklopne avtomatike z izvajalci krmilnih sistemov drugih sklopov projekta, z namenom zagotovitve ustreznega, usklajenega delovanja krmilnih sistemov kot celote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</si>
</sst>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ourier"/>
      <family val="1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b/>
      <sz val="16"/>
      <name val="Verdana"/>
      <family val="2"/>
      <charset val="238"/>
    </font>
    <font>
      <b/>
      <sz val="24"/>
      <name val="Verdana"/>
      <family val="2"/>
      <charset val="238"/>
    </font>
    <font>
      <b/>
      <sz val="20"/>
      <name val="Verdana"/>
      <family val="2"/>
      <charset val="238"/>
    </font>
    <font>
      <sz val="14"/>
      <color rgb="FFFF0000"/>
      <name val="Verdana"/>
      <family val="2"/>
      <charset val="238"/>
    </font>
    <font>
      <b/>
      <sz val="12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308">
    <xf numFmtId="0" fontId="0" fillId="0" borderId="0" xfId="0"/>
    <xf numFmtId="0" fontId="6" fillId="0" borderId="0" xfId="2" applyFont="1" applyFill="1" applyAlignment="1"/>
    <xf numFmtId="49" fontId="6" fillId="0" borderId="0" xfId="2" applyNumberFormat="1" applyFont="1" applyFill="1" applyBorder="1" applyAlignment="1">
      <alignment horizontal="center"/>
    </xf>
    <xf numFmtId="0" fontId="6" fillId="0" borderId="0" xfId="2" applyFont="1" applyFill="1" applyBorder="1" applyAlignment="1"/>
    <xf numFmtId="0" fontId="6" fillId="0" borderId="0" xfId="2" applyFont="1" applyFill="1" applyBorder="1" applyAlignment="1">
      <alignment horizontal="center"/>
    </xf>
    <xf numFmtId="4" fontId="6" fillId="0" borderId="0" xfId="2" applyNumberFormat="1" applyFont="1" applyFill="1" applyBorder="1" applyAlignment="1">
      <alignment horizontal="right"/>
    </xf>
    <xf numFmtId="0" fontId="6" fillId="0" borderId="0" xfId="2" applyFont="1" applyFill="1" applyAlignment="1">
      <alignment vertical="top"/>
    </xf>
    <xf numFmtId="0" fontId="6" fillId="0" borderId="1" xfId="2" applyFont="1" applyFill="1" applyBorder="1" applyAlignment="1">
      <alignment horizontal="center"/>
    </xf>
    <xf numFmtId="49" fontId="11" fillId="0" borderId="0" xfId="2" applyNumberFormat="1" applyFont="1" applyFill="1" applyBorder="1" applyAlignment="1">
      <alignment horizontal="left"/>
    </xf>
    <xf numFmtId="49" fontId="7" fillId="0" borderId="0" xfId="2" applyNumberFormat="1" applyFont="1" applyBorder="1" applyAlignment="1">
      <alignment horizontal="left"/>
    </xf>
    <xf numFmtId="49" fontId="7" fillId="0" borderId="6" xfId="2" applyNumberFormat="1" applyFont="1" applyBorder="1" applyAlignment="1">
      <alignment horizontal="left"/>
    </xf>
    <xf numFmtId="0" fontId="7" fillId="0" borderId="6" xfId="2" applyFont="1" applyBorder="1" applyAlignment="1"/>
    <xf numFmtId="0" fontId="10" fillId="2" borderId="9" xfId="2" applyFont="1" applyFill="1" applyBorder="1" applyAlignment="1">
      <alignment horizontal="center" vertical="center"/>
    </xf>
    <xf numFmtId="0" fontId="10" fillId="2" borderId="9" xfId="2" applyFont="1" applyFill="1" applyBorder="1" applyAlignment="1">
      <alignment vertical="center"/>
    </xf>
    <xf numFmtId="4" fontId="10" fillId="2" borderId="9" xfId="2" applyNumberFormat="1" applyFont="1" applyFill="1" applyBorder="1" applyAlignment="1">
      <alignment horizontal="center" vertical="center"/>
    </xf>
    <xf numFmtId="4" fontId="10" fillId="2" borderId="13" xfId="2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horizontal="center"/>
    </xf>
    <xf numFmtId="0" fontId="10" fillId="2" borderId="20" xfId="2" applyFont="1" applyFill="1" applyBorder="1" applyAlignment="1">
      <alignment horizontal="center" vertical="center"/>
    </xf>
    <xf numFmtId="0" fontId="10" fillId="2" borderId="20" xfId="2" applyFont="1" applyFill="1" applyBorder="1" applyAlignment="1">
      <alignment vertical="center"/>
    </xf>
    <xf numFmtId="4" fontId="10" fillId="2" borderId="20" xfId="2" applyNumberFormat="1" applyFont="1" applyFill="1" applyBorder="1" applyAlignment="1">
      <alignment horizontal="center" vertical="center"/>
    </xf>
    <xf numFmtId="4" fontId="10" fillId="2" borderId="23" xfId="2" applyNumberFormat="1" applyFont="1" applyFill="1" applyBorder="1" applyAlignment="1">
      <alignment horizontal="center" vertical="center"/>
    </xf>
    <xf numFmtId="0" fontId="6" fillId="0" borderId="7" xfId="2" applyFont="1" applyFill="1" applyBorder="1" applyAlignment="1"/>
    <xf numFmtId="49" fontId="6" fillId="0" borderId="8" xfId="2" applyNumberFormat="1" applyFont="1" applyFill="1" applyBorder="1" applyAlignment="1">
      <alignment horizontal="center" vertical="top"/>
    </xf>
    <xf numFmtId="0" fontId="6" fillId="0" borderId="9" xfId="2" applyFont="1" applyFill="1" applyBorder="1" applyAlignment="1">
      <alignment vertical="top"/>
    </xf>
    <xf numFmtId="0" fontId="6" fillId="0" borderId="10" xfId="2" applyFont="1" applyFill="1" applyBorder="1" applyAlignment="1">
      <alignment horizontal="center"/>
    </xf>
    <xf numFmtId="2" fontId="6" fillId="0" borderId="9" xfId="2" applyNumberFormat="1" applyFont="1" applyFill="1" applyBorder="1" applyAlignment="1">
      <alignment horizontal="center"/>
    </xf>
    <xf numFmtId="4" fontId="6" fillId="0" borderId="9" xfId="2" applyNumberFormat="1" applyFont="1" applyFill="1" applyBorder="1" applyAlignment="1">
      <alignment horizontal="right"/>
    </xf>
    <xf numFmtId="4" fontId="6" fillId="0" borderId="13" xfId="2" applyNumberFormat="1" applyFont="1" applyFill="1" applyBorder="1" applyAlignment="1">
      <alignment horizontal="right"/>
    </xf>
    <xf numFmtId="0" fontId="8" fillId="0" borderId="0" xfId="2" applyFont="1" applyFill="1" applyAlignment="1">
      <alignment vertical="top"/>
    </xf>
    <xf numFmtId="0" fontId="9" fillId="0" borderId="11" xfId="2" applyFont="1" applyFill="1" applyBorder="1" applyAlignment="1">
      <alignment vertical="top"/>
    </xf>
    <xf numFmtId="49" fontId="9" fillId="0" borderId="0" xfId="2" applyNumberFormat="1" applyFont="1" applyFill="1" applyBorder="1" applyAlignment="1">
      <alignment horizontal="left" vertical="top"/>
    </xf>
    <xf numFmtId="0" fontId="9" fillId="0" borderId="10" xfId="2" applyFont="1" applyFill="1" applyBorder="1" applyAlignment="1">
      <alignment vertical="top"/>
    </xf>
    <xf numFmtId="0" fontId="9" fillId="0" borderId="0" xfId="2" applyFont="1" applyFill="1" applyBorder="1" applyAlignment="1">
      <alignment horizontal="center"/>
    </xf>
    <xf numFmtId="2" fontId="9" fillId="0" borderId="10" xfId="2" applyNumberFormat="1" applyFont="1" applyFill="1" applyBorder="1" applyAlignment="1">
      <alignment horizontal="center"/>
    </xf>
    <xf numFmtId="4" fontId="9" fillId="0" borderId="8" xfId="2" applyNumberFormat="1" applyFont="1" applyFill="1" applyBorder="1" applyAlignment="1">
      <alignment horizontal="right"/>
    </xf>
    <xf numFmtId="4" fontId="9" fillId="0" borderId="14" xfId="2" applyNumberFormat="1" applyFont="1" applyFill="1" applyBorder="1" applyAlignment="1">
      <alignment horizontal="right"/>
    </xf>
    <xf numFmtId="0" fontId="6" fillId="0" borderId="11" xfId="2" applyFont="1" applyFill="1" applyBorder="1" applyAlignment="1"/>
    <xf numFmtId="49" fontId="6" fillId="0" borderId="0" xfId="2" applyNumberFormat="1" applyFont="1" applyFill="1" applyBorder="1" applyAlignment="1">
      <alignment horizontal="center" vertical="top"/>
    </xf>
    <xf numFmtId="4" fontId="6" fillId="0" borderId="8" xfId="2" applyNumberFormat="1" applyFont="1" applyFill="1" applyBorder="1" applyAlignment="1">
      <alignment horizontal="right"/>
    </xf>
    <xf numFmtId="4" fontId="6" fillId="0" borderId="14" xfId="2" applyNumberFormat="1" applyFont="1" applyFill="1" applyBorder="1" applyAlignment="1">
      <alignment horizontal="right"/>
    </xf>
    <xf numFmtId="16" fontId="9" fillId="0" borderId="25" xfId="2" applyNumberFormat="1" applyFont="1" applyBorder="1" applyAlignment="1">
      <alignment horizontal="right" vertical="top"/>
    </xf>
    <xf numFmtId="49" fontId="6" fillId="0" borderId="26" xfId="2" applyNumberFormat="1" applyFont="1" applyFill="1" applyBorder="1" applyAlignment="1">
      <alignment horizontal="left" vertical="top"/>
    </xf>
    <xf numFmtId="0" fontId="6" fillId="0" borderId="27" xfId="2" applyFont="1" applyFill="1" applyBorder="1" applyAlignment="1" applyProtection="1">
      <alignment vertical="justify"/>
      <protection locked="0"/>
    </xf>
    <xf numFmtId="0" fontId="6" fillId="0" borderId="27" xfId="2" applyFont="1" applyBorder="1" applyAlignment="1">
      <alignment horizontal="center"/>
    </xf>
    <xf numFmtId="2" fontId="6" fillId="0" borderId="27" xfId="2" applyNumberFormat="1" applyFont="1" applyBorder="1" applyAlignment="1">
      <alignment horizontal="center"/>
    </xf>
    <xf numFmtId="4" fontId="6" fillId="0" borderId="26" xfId="2" applyNumberFormat="1" applyFont="1" applyFill="1" applyBorder="1" applyAlignment="1">
      <alignment horizontal="right"/>
    </xf>
    <xf numFmtId="4" fontId="6" fillId="0" borderId="28" xfId="2" applyNumberFormat="1" applyFont="1" applyBorder="1" applyAlignment="1">
      <alignment horizontal="right"/>
    </xf>
    <xf numFmtId="16" fontId="9" fillId="0" borderId="11" xfId="2" applyNumberFormat="1" applyFont="1" applyBorder="1" applyAlignment="1">
      <alignment horizontal="right" vertical="top"/>
    </xf>
    <xf numFmtId="49" fontId="6" fillId="0" borderId="8" xfId="2" applyNumberFormat="1" applyFont="1" applyFill="1" applyBorder="1" applyAlignment="1">
      <alignment horizontal="left" vertical="top"/>
    </xf>
    <xf numFmtId="0" fontId="6" fillId="0" borderId="0" xfId="2" applyFont="1" applyFill="1" applyBorder="1" applyAlignment="1">
      <alignment vertical="justify"/>
    </xf>
    <xf numFmtId="0" fontId="6" fillId="0" borderId="10" xfId="2" applyFont="1" applyBorder="1" applyAlignment="1">
      <alignment horizontal="center"/>
    </xf>
    <xf numFmtId="2" fontId="6" fillId="0" borderId="10" xfId="2" applyNumberFormat="1" applyFont="1" applyBorder="1" applyAlignment="1">
      <alignment horizontal="center"/>
    </xf>
    <xf numFmtId="4" fontId="6" fillId="0" borderId="8" xfId="2" applyNumberFormat="1" applyFont="1" applyBorder="1" applyAlignment="1">
      <alignment horizontal="right"/>
    </xf>
    <xf numFmtId="0" fontId="6" fillId="0" borderId="5" xfId="2" applyFont="1" applyFill="1" applyBorder="1" applyAlignment="1" applyProtection="1">
      <alignment vertical="justify"/>
      <protection locked="0"/>
    </xf>
    <xf numFmtId="2" fontId="6" fillId="0" borderId="27" xfId="2" applyNumberFormat="1" applyFont="1" applyFill="1" applyBorder="1" applyAlignment="1">
      <alignment horizontal="center"/>
    </xf>
    <xf numFmtId="0" fontId="6" fillId="0" borderId="10" xfId="2" applyFont="1" applyFill="1" applyBorder="1" applyAlignment="1" applyProtection="1">
      <alignment vertical="justify"/>
      <protection locked="0"/>
    </xf>
    <xf numFmtId="4" fontId="6" fillId="0" borderId="14" xfId="2" applyNumberFormat="1" applyFont="1" applyBorder="1" applyAlignment="1">
      <alignment horizontal="right"/>
    </xf>
    <xf numFmtId="0" fontId="6" fillId="0" borderId="27" xfId="2" applyFont="1" applyFill="1" applyBorder="1" applyAlignment="1" applyProtection="1">
      <alignment vertical="top" wrapText="1"/>
      <protection locked="0"/>
    </xf>
    <xf numFmtId="49" fontId="6" fillId="0" borderId="22" xfId="2" applyNumberFormat="1" applyFont="1" applyFill="1" applyBorder="1" applyAlignment="1">
      <alignment horizontal="left" vertical="top"/>
    </xf>
    <xf numFmtId="0" fontId="6" fillId="0" borderId="20" xfId="2" applyFont="1" applyBorder="1" applyAlignment="1">
      <alignment horizontal="left" vertical="top"/>
    </xf>
    <xf numFmtId="0" fontId="6" fillId="0" borderId="10" xfId="2" applyFont="1" applyFill="1" applyBorder="1" applyAlignment="1" applyProtection="1">
      <alignment horizontal="center"/>
    </xf>
    <xf numFmtId="4" fontId="7" fillId="3" borderId="15" xfId="2" applyNumberFormat="1" applyFont="1" applyFill="1" applyBorder="1" applyAlignment="1">
      <alignment horizontal="right"/>
    </xf>
    <xf numFmtId="0" fontId="6" fillId="0" borderId="0" xfId="2" applyFont="1" applyBorder="1" applyAlignment="1">
      <alignment horizontal="left" vertical="top"/>
    </xf>
    <xf numFmtId="4" fontId="6" fillId="0" borderId="27" xfId="2" applyNumberFormat="1" applyFont="1" applyFill="1" applyBorder="1" applyAlignment="1">
      <alignment horizontal="right"/>
    </xf>
    <xf numFmtId="4" fontId="7" fillId="2" borderId="15" xfId="2" applyNumberFormat="1" applyFont="1" applyFill="1" applyBorder="1" applyAlignment="1">
      <alignment horizontal="right"/>
    </xf>
    <xf numFmtId="0" fontId="6" fillId="0" borderId="0" xfId="2" applyFont="1" applyFill="1" applyBorder="1" applyAlignment="1">
      <alignment vertical="top"/>
    </xf>
    <xf numFmtId="0" fontId="6" fillId="0" borderId="0" xfId="2" applyFont="1" applyAlignment="1"/>
    <xf numFmtId="0" fontId="11" fillId="0" borderId="0" xfId="2" applyFont="1" applyFill="1" applyBorder="1" applyAlignment="1"/>
    <xf numFmtId="49" fontId="6" fillId="0" borderId="5" xfId="2" applyNumberFormat="1" applyFont="1" applyFill="1" applyBorder="1" applyAlignment="1">
      <alignment horizontal="left" vertical="top"/>
    </xf>
    <xf numFmtId="49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3" fontId="6" fillId="0" borderId="0" xfId="0" applyNumberFormat="1" applyFont="1" applyBorder="1" applyAlignment="1">
      <alignment horizontal="center" wrapText="1"/>
    </xf>
    <xf numFmtId="4" fontId="6" fillId="0" borderId="0" xfId="0" applyNumberFormat="1" applyFont="1" applyBorder="1" applyAlignment="1">
      <alignment horizontal="right" wrapText="1" indent="1"/>
    </xf>
    <xf numFmtId="0" fontId="6" fillId="0" borderId="0" xfId="0" applyFont="1" applyAlignment="1">
      <alignment wrapText="1"/>
    </xf>
    <xf numFmtId="0" fontId="13" fillId="0" borderId="0" xfId="0" applyFont="1" applyBorder="1" applyAlignment="1">
      <alignment horizontal="center" wrapText="1"/>
    </xf>
    <xf numFmtId="49" fontId="8" fillId="0" borderId="2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6" fillId="0" borderId="12" xfId="0" applyFont="1" applyBorder="1" applyAlignment="1">
      <alignment wrapText="1"/>
    </xf>
    <xf numFmtId="0" fontId="7" fillId="0" borderId="2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6" fillId="0" borderId="0" xfId="0" applyFont="1" applyFill="1" applyAlignment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vertical="top"/>
    </xf>
    <xf numFmtId="49" fontId="11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6" xfId="0" applyNumberFormat="1" applyFont="1" applyBorder="1" applyAlignment="1">
      <alignment horizontal="left"/>
    </xf>
    <xf numFmtId="0" fontId="7" fillId="0" borderId="6" xfId="0" applyFont="1" applyBorder="1" applyAlignment="1"/>
    <xf numFmtId="0" fontId="7" fillId="0" borderId="6" xfId="0" applyFont="1" applyBorder="1" applyAlignment="1">
      <alignment vertical="top" wrapText="1"/>
    </xf>
    <xf numFmtId="0" fontId="10" fillId="2" borderId="9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vertical="center"/>
    </xf>
    <xf numFmtId="4" fontId="10" fillId="2" borderId="9" xfId="0" applyNumberFormat="1" applyFont="1" applyFill="1" applyBorder="1" applyAlignment="1">
      <alignment horizontal="center" vertical="center"/>
    </xf>
    <xf numFmtId="4" fontId="10" fillId="2" borderId="1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10" fillId="2" borderId="20" xfId="0" applyFont="1" applyFill="1" applyBorder="1" applyAlignment="1">
      <alignment horizontal="center" vertical="top" wrapText="1"/>
    </xf>
    <xf numFmtId="0" fontId="10" fillId="2" borderId="20" xfId="0" applyFont="1" applyFill="1" applyBorder="1" applyAlignment="1">
      <alignment vertical="center"/>
    </xf>
    <xf numFmtId="4" fontId="10" fillId="2" borderId="20" xfId="0" applyNumberFormat="1" applyFont="1" applyFill="1" applyBorder="1" applyAlignment="1">
      <alignment horizontal="center" vertical="center"/>
    </xf>
    <xf numFmtId="4" fontId="10" fillId="2" borderId="23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/>
    <xf numFmtId="49" fontId="6" fillId="0" borderId="8" xfId="0" applyNumberFormat="1" applyFont="1" applyFill="1" applyBorder="1" applyAlignment="1">
      <alignment horizontal="center" vertical="top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4" fontId="6" fillId="0" borderId="9" xfId="0" applyNumberFormat="1" applyFont="1" applyFill="1" applyBorder="1" applyAlignment="1">
      <alignment horizontal="right"/>
    </xf>
    <xf numFmtId="4" fontId="6" fillId="0" borderId="13" xfId="0" applyNumberFormat="1" applyFont="1" applyFill="1" applyBorder="1" applyAlignment="1">
      <alignment horizontal="right"/>
    </xf>
    <xf numFmtId="0" fontId="8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left" vertical="top"/>
    </xf>
    <xf numFmtId="0" fontId="9" fillId="0" borderId="1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/>
    </xf>
    <xf numFmtId="2" fontId="9" fillId="0" borderId="10" xfId="0" applyNumberFormat="1" applyFont="1" applyFill="1" applyBorder="1" applyAlignment="1">
      <alignment horizontal="center"/>
    </xf>
    <xf numFmtId="4" fontId="9" fillId="0" borderId="8" xfId="0" applyNumberFormat="1" applyFont="1" applyFill="1" applyBorder="1" applyAlignment="1">
      <alignment horizontal="right"/>
    </xf>
    <xf numFmtId="4" fontId="9" fillId="0" borderId="14" xfId="0" applyNumberFormat="1" applyFont="1" applyFill="1" applyBorder="1" applyAlignment="1">
      <alignment horizontal="right"/>
    </xf>
    <xf numFmtId="0" fontId="6" fillId="0" borderId="11" xfId="0" applyFont="1" applyFill="1" applyBorder="1" applyAlignment="1"/>
    <xf numFmtId="49" fontId="6" fillId="0" borderId="0" xfId="0" applyNumberFormat="1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4" fontId="6" fillId="0" borderId="8" xfId="0" applyNumberFormat="1" applyFont="1" applyFill="1" applyBorder="1" applyAlignment="1">
      <alignment horizontal="right"/>
    </xf>
    <xf numFmtId="4" fontId="6" fillId="0" borderId="14" xfId="0" applyNumberFormat="1" applyFont="1" applyFill="1" applyBorder="1" applyAlignment="1">
      <alignment horizontal="right"/>
    </xf>
    <xf numFmtId="16" fontId="9" fillId="0" borderId="25" xfId="0" applyNumberFormat="1" applyFont="1" applyBorder="1" applyAlignment="1">
      <alignment horizontal="right" vertical="top"/>
    </xf>
    <xf numFmtId="49" fontId="6" fillId="0" borderId="26" xfId="0" applyNumberFormat="1" applyFont="1" applyFill="1" applyBorder="1" applyAlignment="1">
      <alignment horizontal="left" vertical="top"/>
    </xf>
    <xf numFmtId="0" fontId="6" fillId="0" borderId="27" xfId="0" applyFont="1" applyBorder="1" applyAlignment="1">
      <alignment horizontal="justify" vertical="top" wrapText="1"/>
    </xf>
    <xf numFmtId="0" fontId="6" fillId="0" borderId="27" xfId="0" applyFont="1" applyBorder="1" applyAlignment="1">
      <alignment horizontal="center"/>
    </xf>
    <xf numFmtId="2" fontId="6" fillId="0" borderId="27" xfId="0" applyNumberFormat="1" applyFont="1" applyBorder="1" applyAlignment="1">
      <alignment horizontal="center"/>
    </xf>
    <xf numFmtId="4" fontId="6" fillId="0" borderId="26" xfId="0" applyNumberFormat="1" applyFont="1" applyFill="1" applyBorder="1" applyAlignment="1">
      <alignment horizontal="right"/>
    </xf>
    <xf numFmtId="4" fontId="6" fillId="0" borderId="28" xfId="0" applyNumberFormat="1" applyFont="1" applyBorder="1" applyAlignment="1">
      <alignment horizontal="right"/>
    </xf>
    <xf numFmtId="49" fontId="6" fillId="0" borderId="22" xfId="0" applyNumberFormat="1" applyFont="1" applyFill="1" applyBorder="1" applyAlignment="1">
      <alignment horizontal="left" vertical="top"/>
    </xf>
    <xf numFmtId="0" fontId="6" fillId="0" borderId="20" xfId="0" applyFont="1" applyBorder="1" applyAlignment="1">
      <alignment horizontal="left" vertical="top" wrapText="1"/>
    </xf>
    <xf numFmtId="0" fontId="6" fillId="0" borderId="10" xfId="0" applyFont="1" applyFill="1" applyBorder="1" applyAlignment="1" applyProtection="1">
      <alignment horizontal="center"/>
    </xf>
    <xf numFmtId="2" fontId="6" fillId="0" borderId="10" xfId="0" applyNumberFormat="1" applyFont="1" applyBorder="1" applyAlignment="1">
      <alignment horizontal="center"/>
    </xf>
    <xf numFmtId="4" fontId="6" fillId="0" borderId="8" xfId="0" applyNumberFormat="1" applyFont="1" applyBorder="1" applyAlignment="1">
      <alignment horizontal="right"/>
    </xf>
    <xf numFmtId="4" fontId="6" fillId="0" borderId="14" xfId="0" applyNumberFormat="1" applyFont="1" applyBorder="1" applyAlignment="1">
      <alignment horizontal="right"/>
    </xf>
    <xf numFmtId="4" fontId="7" fillId="3" borderId="15" xfId="0" applyNumberFormat="1" applyFont="1" applyFill="1" applyBorder="1" applyAlignment="1">
      <alignment horizontal="right"/>
    </xf>
    <xf numFmtId="0" fontId="6" fillId="0" borderId="5" xfId="0" applyFont="1" applyFill="1" applyBorder="1" applyAlignment="1" applyProtection="1">
      <alignment vertical="top" wrapText="1"/>
      <protection locked="0"/>
    </xf>
    <xf numFmtId="16" fontId="9" fillId="0" borderId="11" xfId="0" applyNumberFormat="1" applyFont="1" applyBorder="1" applyAlignment="1">
      <alignment horizontal="right" vertical="top"/>
    </xf>
    <xf numFmtId="0" fontId="6" fillId="0" borderId="10" xfId="0" applyFont="1" applyBorder="1" applyAlignment="1">
      <alignment horizontal="center"/>
    </xf>
    <xf numFmtId="0" fontId="6" fillId="0" borderId="27" xfId="0" applyFont="1" applyFill="1" applyBorder="1" applyAlignment="1">
      <alignment horizontal="justify" vertical="top" wrapText="1"/>
    </xf>
    <xf numFmtId="2" fontId="6" fillId="0" borderId="27" xfId="0" applyNumberFormat="1" applyFont="1" applyFill="1" applyBorder="1" applyAlignment="1">
      <alignment horizontal="center"/>
    </xf>
    <xf numFmtId="49" fontId="6" fillId="0" borderId="32" xfId="0" applyNumberFormat="1" applyFont="1" applyFill="1" applyBorder="1" applyAlignment="1">
      <alignment horizontal="left" vertical="top"/>
    </xf>
    <xf numFmtId="0" fontId="6" fillId="0" borderId="29" xfId="0" applyFont="1" applyFill="1" applyBorder="1" applyAlignment="1">
      <alignment vertical="top" wrapText="1"/>
    </xf>
    <xf numFmtId="16" fontId="9" fillId="0" borderId="25" xfId="0" applyNumberFormat="1" applyFont="1" applyBorder="1" applyAlignment="1" applyProtection="1">
      <alignment horizontal="right" vertical="top"/>
      <protection locked="0"/>
    </xf>
    <xf numFmtId="49" fontId="6" fillId="0" borderId="26" xfId="0" applyNumberFormat="1" applyFont="1" applyFill="1" applyBorder="1" applyAlignment="1" applyProtection="1">
      <alignment horizontal="left" vertical="top"/>
      <protection locked="0"/>
    </xf>
    <xf numFmtId="0" fontId="6" fillId="0" borderId="27" xfId="0" applyFont="1" applyBorder="1" applyAlignment="1" applyProtection="1">
      <alignment horizontal="center"/>
      <protection locked="0"/>
    </xf>
    <xf numFmtId="2" fontId="6" fillId="0" borderId="27" xfId="0" applyNumberFormat="1" applyFont="1" applyFill="1" applyBorder="1" applyAlignment="1" applyProtection="1">
      <alignment horizontal="center"/>
      <protection locked="0"/>
    </xf>
    <xf numFmtId="4" fontId="6" fillId="0" borderId="26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Fill="1" applyAlignment="1" applyProtection="1">
      <alignment vertical="top"/>
      <protection locked="0"/>
    </xf>
    <xf numFmtId="0" fontId="6" fillId="0" borderId="0" xfId="0" applyFont="1" applyFill="1" applyAlignment="1" applyProtection="1">
      <protection locked="0"/>
    </xf>
    <xf numFmtId="0" fontId="6" fillId="0" borderId="10" xfId="0" applyFont="1" applyFill="1" applyBorder="1" applyAlignment="1" applyProtection="1">
      <alignment vertical="top" wrapText="1"/>
      <protection locked="0"/>
    </xf>
    <xf numFmtId="0" fontId="6" fillId="0" borderId="27" xfId="0" applyFont="1" applyFill="1" applyBorder="1" applyAlignment="1" applyProtection="1">
      <alignment vertical="top" wrapText="1"/>
      <protection locked="0"/>
    </xf>
    <xf numFmtId="49" fontId="6" fillId="0" borderId="8" xfId="0" applyNumberFormat="1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25" xfId="0" applyFont="1" applyFill="1" applyBorder="1" applyAlignment="1"/>
    <xf numFmtId="49" fontId="6" fillId="0" borderId="5" xfId="0" applyNumberFormat="1" applyFont="1" applyFill="1" applyBorder="1" applyAlignment="1">
      <alignment horizontal="left" vertical="top"/>
    </xf>
    <xf numFmtId="0" fontId="6" fillId="0" borderId="27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/>
    </xf>
    <xf numFmtId="0" fontId="6" fillId="0" borderId="33" xfId="0" applyFont="1" applyFill="1" applyBorder="1" applyAlignment="1">
      <alignment horizontal="justify" vertical="top" wrapText="1"/>
    </xf>
    <xf numFmtId="0" fontId="6" fillId="0" borderId="10" xfId="0" applyFont="1" applyBorder="1" applyAlignment="1" applyProtection="1">
      <alignment horizontal="center"/>
      <protection locked="0"/>
    </xf>
    <xf numFmtId="2" fontId="6" fillId="0" borderId="10" xfId="0" applyNumberFormat="1" applyFont="1" applyFill="1" applyBorder="1" applyAlignment="1" applyProtection="1">
      <alignment horizontal="center"/>
      <protection locked="0"/>
    </xf>
    <xf numFmtId="4" fontId="6" fillId="0" borderId="8" xfId="0" applyNumberFormat="1" applyFont="1" applyFill="1" applyBorder="1" applyAlignment="1" applyProtection="1">
      <alignment horizontal="right"/>
      <protection locked="0"/>
    </xf>
    <xf numFmtId="0" fontId="7" fillId="0" borderId="11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top" wrapText="1"/>
    </xf>
    <xf numFmtId="4" fontId="7" fillId="0" borderId="12" xfId="0" applyNumberFormat="1" applyFont="1" applyBorder="1" applyAlignment="1">
      <alignment horizontal="right"/>
    </xf>
    <xf numFmtId="4" fontId="7" fillId="2" borderId="15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right"/>
    </xf>
    <xf numFmtId="0" fontId="6" fillId="0" borderId="0" xfId="0" applyFont="1" applyAlignment="1"/>
    <xf numFmtId="49" fontId="6" fillId="0" borderId="5" xfId="0" quotePrefix="1" applyNumberFormat="1" applyFont="1" applyFill="1" applyBorder="1" applyAlignment="1" applyProtection="1">
      <alignment vertical="top" wrapText="1"/>
      <protection locked="0"/>
    </xf>
    <xf numFmtId="0" fontId="6" fillId="0" borderId="29" xfId="0" applyFont="1" applyFill="1" applyBorder="1" applyAlignment="1" applyProtection="1">
      <alignment vertical="top" wrapText="1"/>
      <protection locked="0"/>
    </xf>
    <xf numFmtId="4" fontId="6" fillId="0" borderId="27" xfId="0" applyNumberFormat="1" applyFont="1" applyFill="1" applyBorder="1" applyAlignment="1">
      <alignment horizontal="right"/>
    </xf>
    <xf numFmtId="0" fontId="6" fillId="0" borderId="31" xfId="0" applyFont="1" applyFill="1" applyBorder="1" applyAlignment="1"/>
    <xf numFmtId="0" fontId="6" fillId="0" borderId="29" xfId="0" applyFont="1" applyBorder="1" applyAlignment="1">
      <alignment horizontal="center"/>
    </xf>
    <xf numFmtId="2" fontId="6" fillId="0" borderId="29" xfId="0" applyNumberFormat="1" applyFont="1" applyBorder="1" applyAlignment="1">
      <alignment horizontal="center"/>
    </xf>
    <xf numFmtId="4" fontId="6" fillId="0" borderId="29" xfId="0" applyNumberFormat="1" applyFont="1" applyBorder="1" applyAlignment="1">
      <alignment horizontal="right"/>
    </xf>
    <xf numFmtId="4" fontId="6" fillId="0" borderId="30" xfId="0" applyNumberFormat="1" applyFont="1" applyBorder="1" applyAlignment="1">
      <alignment horizontal="right"/>
    </xf>
    <xf numFmtId="49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6" fillId="0" borderId="10" xfId="0" applyFont="1" applyBorder="1" applyAlignment="1">
      <alignment vertical="top" wrapText="1"/>
    </xf>
    <xf numFmtId="4" fontId="6" fillId="0" borderId="10" xfId="0" applyNumberFormat="1" applyFont="1" applyFill="1" applyBorder="1" applyAlignment="1">
      <alignment horizontal="right"/>
    </xf>
    <xf numFmtId="0" fontId="16" fillId="0" borderId="27" xfId="0" applyFont="1" applyBorder="1" applyAlignment="1">
      <alignment vertical="top" wrapText="1"/>
    </xf>
    <xf numFmtId="0" fontId="6" fillId="0" borderId="27" xfId="0" applyFont="1" applyFill="1" applyBorder="1" applyAlignment="1">
      <alignment horizontal="center"/>
    </xf>
    <xf numFmtId="4" fontId="6" fillId="0" borderId="27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vertical="top" wrapText="1"/>
    </xf>
    <xf numFmtId="0" fontId="6" fillId="0" borderId="8" xfId="0" applyFont="1" applyFill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32" xfId="0" applyNumberFormat="1" applyFont="1" applyFill="1" applyBorder="1" applyAlignment="1">
      <alignment horizontal="right"/>
    </xf>
    <xf numFmtId="0" fontId="6" fillId="0" borderId="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16" fontId="9" fillId="0" borderId="31" xfId="0" applyNumberFormat="1" applyFont="1" applyBorder="1" applyAlignment="1">
      <alignment horizontal="right" vertical="top"/>
    </xf>
    <xf numFmtId="49" fontId="6" fillId="0" borderId="8" xfId="0" applyNumberFormat="1" applyFont="1" applyFill="1" applyBorder="1" applyAlignment="1" applyProtection="1">
      <alignment horizontal="left" vertical="top"/>
      <protection locked="0"/>
    </xf>
    <xf numFmtId="0" fontId="7" fillId="0" borderId="21" xfId="0" applyFont="1" applyFill="1" applyBorder="1" applyAlignment="1">
      <alignment horizontal="right"/>
    </xf>
    <xf numFmtId="0" fontId="7" fillId="0" borderId="34" xfId="0" applyFont="1" applyFill="1" applyBorder="1" applyAlignment="1">
      <alignment horizontal="right" vertical="top" wrapText="1"/>
    </xf>
    <xf numFmtId="0" fontId="6" fillId="0" borderId="9" xfId="0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49" fontId="9" fillId="0" borderId="8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right"/>
    </xf>
    <xf numFmtId="0" fontId="7" fillId="0" borderId="17" xfId="0" applyFont="1" applyFill="1" applyBorder="1" applyAlignment="1">
      <alignment horizontal="right"/>
    </xf>
    <xf numFmtId="0" fontId="7" fillId="0" borderId="17" xfId="0" applyFont="1" applyFill="1" applyBorder="1" applyAlignment="1">
      <alignment horizontal="right" vertical="top" wrapText="1"/>
    </xf>
    <xf numFmtId="4" fontId="7" fillId="0" borderId="4" xfId="0" applyNumberFormat="1" applyFont="1" applyBorder="1" applyAlignment="1">
      <alignment horizontal="right"/>
    </xf>
    <xf numFmtId="16" fontId="9" fillId="0" borderId="25" xfId="8" applyNumberFormat="1" applyFont="1" applyBorder="1" applyAlignment="1">
      <alignment horizontal="right" vertical="top"/>
    </xf>
    <xf numFmtId="49" fontId="6" fillId="0" borderId="26" xfId="8" applyNumberFormat="1" applyFont="1" applyFill="1" applyBorder="1" applyAlignment="1">
      <alignment horizontal="left" vertical="top"/>
    </xf>
    <xf numFmtId="0" fontId="6" fillId="0" borderId="27" xfId="8" applyFont="1" applyFill="1" applyBorder="1" applyAlignment="1" applyProtection="1">
      <alignment vertical="top" wrapText="1"/>
      <protection locked="0"/>
    </xf>
    <xf numFmtId="0" fontId="6" fillId="0" borderId="27" xfId="8" applyFont="1" applyBorder="1" applyAlignment="1">
      <alignment horizontal="center"/>
    </xf>
    <xf numFmtId="2" fontId="6" fillId="0" borderId="27" xfId="8" applyNumberFormat="1" applyFont="1" applyBorder="1" applyAlignment="1">
      <alignment horizontal="center"/>
    </xf>
    <xf numFmtId="4" fontId="6" fillId="0" borderId="26" xfId="8" applyNumberFormat="1" applyFont="1" applyFill="1" applyBorder="1" applyAlignment="1">
      <alignment horizontal="right"/>
    </xf>
    <xf numFmtId="4" fontId="6" fillId="0" borderId="28" xfId="8" applyNumberFormat="1" applyFont="1" applyBorder="1" applyAlignment="1">
      <alignment horizontal="right"/>
    </xf>
    <xf numFmtId="16" fontId="17" fillId="0" borderId="11" xfId="8" applyNumberFormat="1" applyFont="1" applyFill="1" applyBorder="1" applyAlignment="1">
      <alignment horizontal="right" vertical="top"/>
    </xf>
    <xf numFmtId="49" fontId="6" fillId="0" borderId="8" xfId="8" applyNumberFormat="1" applyFont="1" applyFill="1" applyBorder="1" applyAlignment="1">
      <alignment horizontal="center" vertical="top"/>
    </xf>
    <xf numFmtId="4" fontId="6" fillId="0" borderId="8" xfId="8" applyNumberFormat="1" applyFont="1" applyFill="1" applyBorder="1" applyAlignment="1">
      <alignment horizontal="right"/>
    </xf>
    <xf numFmtId="4" fontId="6" fillId="0" borderId="14" xfId="8" applyNumberFormat="1" applyFont="1" applyFill="1" applyBorder="1" applyAlignment="1">
      <alignment horizontal="right"/>
    </xf>
    <xf numFmtId="0" fontId="14" fillId="0" borderId="0" xfId="0" applyFont="1" applyFill="1" applyAlignment="1">
      <alignment vertical="top"/>
    </xf>
    <xf numFmtId="0" fontId="18" fillId="0" borderId="0" xfId="0" applyFont="1" applyFill="1" applyAlignment="1"/>
    <xf numFmtId="16" fontId="9" fillId="0" borderId="25" xfId="8" applyNumberFormat="1" applyFont="1" applyFill="1" applyBorder="1" applyAlignment="1">
      <alignment horizontal="right" vertical="top"/>
    </xf>
    <xf numFmtId="0" fontId="6" fillId="0" borderId="5" xfId="8" applyFont="1" applyFill="1" applyBorder="1" applyAlignment="1" applyProtection="1">
      <alignment vertical="top" wrapText="1"/>
      <protection locked="0"/>
    </xf>
    <xf numFmtId="16" fontId="9" fillId="0" borderId="11" xfId="8" applyNumberFormat="1" applyFont="1" applyBorder="1" applyAlignment="1">
      <alignment horizontal="right" vertical="top"/>
    </xf>
    <xf numFmtId="0" fontId="6" fillId="0" borderId="29" xfId="8" applyFont="1" applyFill="1" applyBorder="1" applyAlignment="1" applyProtection="1">
      <alignment vertical="top" wrapText="1"/>
      <protection locked="0"/>
    </xf>
    <xf numFmtId="0" fontId="6" fillId="0" borderId="10" xfId="8" applyFont="1" applyBorder="1" applyAlignment="1">
      <alignment horizontal="center"/>
    </xf>
    <xf numFmtId="2" fontId="6" fillId="0" borderId="10" xfId="8" applyNumberFormat="1" applyFont="1" applyBorder="1" applyAlignment="1">
      <alignment horizontal="center"/>
    </xf>
    <xf numFmtId="4" fontId="6" fillId="0" borderId="14" xfId="8" applyNumberFormat="1" applyFont="1" applyBorder="1" applyAlignment="1">
      <alignment horizontal="right"/>
    </xf>
    <xf numFmtId="0" fontId="6" fillId="0" borderId="0" xfId="8" applyFont="1" applyFill="1" applyBorder="1" applyAlignment="1" applyProtection="1">
      <alignment vertical="top" wrapText="1"/>
      <protection locked="0"/>
    </xf>
    <xf numFmtId="2" fontId="6" fillId="0" borderId="29" xfId="8" applyNumberFormat="1" applyFont="1" applyBorder="1" applyAlignment="1">
      <alignment horizontal="center"/>
    </xf>
    <xf numFmtId="0" fontId="6" fillId="0" borderId="29" xfId="8" applyFont="1" applyBorder="1" applyAlignment="1">
      <alignment horizontal="center"/>
    </xf>
    <xf numFmtId="0" fontId="6" fillId="0" borderId="27" xfId="8" applyFont="1" applyFill="1" applyBorder="1" applyAlignment="1" applyProtection="1">
      <alignment horizontal="center"/>
    </xf>
    <xf numFmtId="0" fontId="6" fillId="0" borderId="29" xfId="0" applyFont="1" applyFill="1" applyBorder="1" applyAlignment="1">
      <alignment horizontal="center"/>
    </xf>
    <xf numFmtId="2" fontId="6" fillId="0" borderId="29" xfId="0" applyNumberFormat="1" applyFont="1" applyFill="1" applyBorder="1" applyAlignment="1">
      <alignment horizontal="center"/>
    </xf>
    <xf numFmtId="4" fontId="6" fillId="0" borderId="30" xfId="0" applyNumberFormat="1" applyFont="1" applyFill="1" applyBorder="1" applyAlignment="1">
      <alignment horizontal="right"/>
    </xf>
    <xf numFmtId="0" fontId="6" fillId="0" borderId="16" xfId="0" applyFont="1" applyFill="1" applyBorder="1" applyAlignment="1"/>
    <xf numFmtId="49" fontId="6" fillId="0" borderId="22" xfId="0" applyNumberFormat="1" applyFont="1" applyFill="1" applyBorder="1" applyAlignment="1">
      <alignment horizontal="center" vertical="top"/>
    </xf>
    <xf numFmtId="0" fontId="6" fillId="0" borderId="20" xfId="0" applyFont="1" applyFill="1" applyBorder="1" applyAlignment="1">
      <alignment vertical="top" wrapText="1"/>
    </xf>
    <xf numFmtId="0" fontId="6" fillId="0" borderId="20" xfId="0" applyFont="1" applyFill="1" applyBorder="1" applyAlignment="1">
      <alignment horizontal="center"/>
    </xf>
    <xf numFmtId="2" fontId="6" fillId="0" borderId="20" xfId="0" applyNumberFormat="1" applyFont="1" applyFill="1" applyBorder="1" applyAlignment="1">
      <alignment horizontal="center"/>
    </xf>
    <xf numFmtId="4" fontId="6" fillId="0" borderId="20" xfId="0" applyNumberFormat="1" applyFont="1" applyFill="1" applyBorder="1" applyAlignment="1">
      <alignment horizontal="right"/>
    </xf>
    <xf numFmtId="4" fontId="6" fillId="0" borderId="23" xfId="0" applyNumberFormat="1" applyFont="1" applyFill="1" applyBorder="1" applyAlignment="1">
      <alignment horizontal="right"/>
    </xf>
    <xf numFmtId="4" fontId="6" fillId="0" borderId="32" xfId="0" applyNumberFormat="1" applyFont="1" applyBorder="1" applyAlignment="1">
      <alignment horizontal="right"/>
    </xf>
    <xf numFmtId="0" fontId="9" fillId="0" borderId="25" xfId="0" applyFont="1" applyFill="1" applyBorder="1" applyAlignment="1">
      <alignment vertical="top"/>
    </xf>
    <xf numFmtId="49" fontId="9" fillId="0" borderId="26" xfId="0" applyNumberFormat="1" applyFont="1" applyFill="1" applyBorder="1" applyAlignment="1">
      <alignment horizontal="left" vertical="top"/>
    </xf>
    <xf numFmtId="0" fontId="6" fillId="0" borderId="27" xfId="2" applyFont="1" applyFill="1" applyBorder="1" applyAlignment="1" applyProtection="1">
      <alignment vertical="justify" wrapText="1"/>
      <protection locked="0"/>
    </xf>
    <xf numFmtId="0" fontId="6" fillId="0" borderId="31" xfId="2" applyFont="1" applyFill="1" applyBorder="1" applyAlignment="1"/>
    <xf numFmtId="49" fontId="6" fillId="0" borderId="1" xfId="2" applyNumberFormat="1" applyFont="1" applyFill="1" applyBorder="1" applyAlignment="1">
      <alignment horizontal="center" vertical="top"/>
    </xf>
    <xf numFmtId="0" fontId="6" fillId="0" borderId="29" xfId="2" applyFont="1" applyFill="1" applyBorder="1" applyAlignment="1">
      <alignment vertical="top"/>
    </xf>
    <xf numFmtId="2" fontId="6" fillId="0" borderId="29" xfId="2" applyNumberFormat="1" applyFont="1" applyFill="1" applyBorder="1" applyAlignment="1">
      <alignment horizontal="center"/>
    </xf>
    <xf numFmtId="4" fontId="6" fillId="0" borderId="32" xfId="2" applyNumberFormat="1" applyFont="1" applyFill="1" applyBorder="1" applyAlignment="1">
      <alignment horizontal="right"/>
    </xf>
    <xf numFmtId="4" fontId="6" fillId="0" borderId="30" xfId="2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left" vertical="top"/>
    </xf>
    <xf numFmtId="4" fontId="6" fillId="0" borderId="29" xfId="0" applyNumberFormat="1" applyFont="1" applyFill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9" fillId="0" borderId="36" xfId="0" applyFont="1" applyFill="1" applyBorder="1" applyAlignment="1">
      <alignment vertical="top"/>
    </xf>
    <xf numFmtId="4" fontId="9" fillId="0" borderId="37" xfId="0" applyNumberFormat="1" applyFont="1" applyFill="1" applyBorder="1" applyAlignment="1">
      <alignment horizontal="right"/>
    </xf>
    <xf numFmtId="0" fontId="6" fillId="0" borderId="36" xfId="0" applyFont="1" applyFill="1" applyBorder="1" applyAlignment="1"/>
    <xf numFmtId="4" fontId="6" fillId="0" borderId="37" xfId="0" applyNumberFormat="1" applyFont="1" applyFill="1" applyBorder="1" applyAlignment="1">
      <alignment horizontal="right"/>
    </xf>
    <xf numFmtId="16" fontId="9" fillId="0" borderId="38" xfId="0" applyNumberFormat="1" applyFont="1" applyBorder="1" applyAlignment="1">
      <alignment horizontal="right" vertical="top"/>
    </xf>
    <xf numFmtId="4" fontId="6" fillId="0" borderId="39" xfId="0" applyNumberFormat="1" applyFont="1" applyFill="1" applyBorder="1" applyAlignment="1">
      <alignment horizontal="right"/>
    </xf>
    <xf numFmtId="16" fontId="9" fillId="0" borderId="36" xfId="0" applyNumberFormat="1" applyFont="1" applyBorder="1" applyAlignment="1">
      <alignment horizontal="right" vertical="top"/>
    </xf>
    <xf numFmtId="4" fontId="6" fillId="0" borderId="40" xfId="0" applyNumberFormat="1" applyFont="1" applyBorder="1" applyAlignment="1">
      <alignment horizontal="right"/>
    </xf>
    <xf numFmtId="4" fontId="6" fillId="0" borderId="41" xfId="0" applyNumberFormat="1" applyFont="1" applyBorder="1" applyAlignment="1">
      <alignment horizontal="right"/>
    </xf>
    <xf numFmtId="16" fontId="9" fillId="0" borderId="42" xfId="0" applyNumberFormat="1" applyFont="1" applyBorder="1" applyAlignment="1">
      <alignment horizontal="right" vertical="top"/>
    </xf>
    <xf numFmtId="4" fontId="6" fillId="0" borderId="37" xfId="0" applyNumberFormat="1" applyFont="1" applyBorder="1" applyAlignment="1">
      <alignment horizontal="right"/>
    </xf>
    <xf numFmtId="4" fontId="6" fillId="0" borderId="43" xfId="0" applyNumberFormat="1" applyFont="1" applyBorder="1" applyAlignment="1">
      <alignment horizontal="right"/>
    </xf>
    <xf numFmtId="0" fontId="8" fillId="0" borderId="19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4" fontId="8" fillId="0" borderId="19" xfId="0" applyNumberFormat="1" applyFont="1" applyBorder="1" applyAlignment="1">
      <alignment horizontal="right" vertical="center" wrapText="1"/>
    </xf>
    <xf numFmtId="4" fontId="8" fillId="0" borderId="17" xfId="0" applyNumberFormat="1" applyFont="1" applyBorder="1" applyAlignment="1">
      <alignment horizontal="righ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4" fontId="7" fillId="0" borderId="19" xfId="0" applyNumberFormat="1" applyFont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right"/>
    </xf>
    <xf numFmtId="0" fontId="7" fillId="2" borderId="17" xfId="2" applyFont="1" applyFill="1" applyBorder="1" applyAlignment="1">
      <alignment horizontal="right"/>
    </xf>
    <xf numFmtId="0" fontId="7" fillId="2" borderId="18" xfId="2" applyFont="1" applyFill="1" applyBorder="1" applyAlignment="1">
      <alignment horizontal="right"/>
    </xf>
    <xf numFmtId="0" fontId="7" fillId="2" borderId="2" xfId="2" applyNumberFormat="1" applyFont="1" applyFill="1" applyBorder="1" applyAlignment="1">
      <alignment vertical="top"/>
    </xf>
    <xf numFmtId="0" fontId="7" fillId="2" borderId="17" xfId="2" applyNumberFormat="1" applyFont="1" applyFill="1" applyBorder="1" applyAlignment="1">
      <alignment vertical="top"/>
    </xf>
    <xf numFmtId="0" fontId="7" fillId="2" borderId="18" xfId="2" applyNumberFormat="1" applyFont="1" applyFill="1" applyBorder="1" applyAlignment="1">
      <alignment vertical="top"/>
    </xf>
    <xf numFmtId="0" fontId="11" fillId="0" borderId="0" xfId="2" applyFont="1" applyFill="1" applyBorder="1" applyAlignment="1"/>
    <xf numFmtId="0" fontId="7" fillId="0" borderId="0" xfId="2" applyFont="1" applyBorder="1" applyAlignment="1"/>
    <xf numFmtId="49" fontId="10" fillId="2" borderId="7" xfId="2" applyNumberFormat="1" applyFont="1" applyFill="1" applyBorder="1" applyAlignment="1">
      <alignment horizontal="center" vertical="center"/>
    </xf>
    <xf numFmtId="49" fontId="10" fillId="2" borderId="21" xfId="2" applyNumberFormat="1" applyFont="1" applyFill="1" applyBorder="1" applyAlignment="1">
      <alignment horizontal="center" vertical="center"/>
    </xf>
    <xf numFmtId="49" fontId="10" fillId="2" borderId="16" xfId="2" applyNumberFormat="1" applyFont="1" applyFill="1" applyBorder="1" applyAlignment="1">
      <alignment horizontal="center" vertical="center"/>
    </xf>
    <xf numFmtId="49" fontId="10" fillId="2" borderId="22" xfId="2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/>
    </xf>
    <xf numFmtId="0" fontId="7" fillId="2" borderId="17" xfId="0" applyFont="1" applyFill="1" applyBorder="1" applyAlignment="1">
      <alignment horizontal="right"/>
    </xf>
    <xf numFmtId="0" fontId="7" fillId="2" borderId="18" xfId="0" applyFont="1" applyFill="1" applyBorder="1" applyAlignment="1">
      <alignment horizontal="right"/>
    </xf>
    <xf numFmtId="0" fontId="7" fillId="2" borderId="2" xfId="0" applyNumberFormat="1" applyFont="1" applyFill="1" applyBorder="1" applyAlignment="1">
      <alignment vertical="top"/>
    </xf>
    <xf numFmtId="0" fontId="7" fillId="2" borderId="17" xfId="0" applyNumberFormat="1" applyFont="1" applyFill="1" applyBorder="1" applyAlignment="1">
      <alignment vertical="top"/>
    </xf>
    <xf numFmtId="0" fontId="7" fillId="2" borderId="18" xfId="0" applyNumberFormat="1" applyFont="1" applyFill="1" applyBorder="1" applyAlignment="1">
      <alignment vertical="top"/>
    </xf>
    <xf numFmtId="0" fontId="11" fillId="0" borderId="0" xfId="0" applyFont="1" applyFill="1" applyBorder="1" applyAlignment="1"/>
    <xf numFmtId="0" fontId="7" fillId="0" borderId="0" xfId="0" applyFont="1" applyBorder="1" applyAlignment="1"/>
    <xf numFmtId="49" fontId="10" fillId="2" borderId="7" xfId="0" applyNumberFormat="1" applyFont="1" applyFill="1" applyBorder="1" applyAlignment="1">
      <alignment horizontal="center" vertical="center"/>
    </xf>
    <xf numFmtId="49" fontId="10" fillId="2" borderId="21" xfId="0" applyNumberFormat="1" applyFont="1" applyFill="1" applyBorder="1" applyAlignment="1">
      <alignment horizontal="center" vertical="center"/>
    </xf>
    <xf numFmtId="49" fontId="10" fillId="2" borderId="16" xfId="0" applyNumberFormat="1" applyFont="1" applyFill="1" applyBorder="1" applyAlignment="1">
      <alignment horizontal="center" vertical="center"/>
    </xf>
    <xf numFmtId="49" fontId="10" fillId="2" borderId="22" xfId="0" applyNumberFormat="1" applyFont="1" applyFill="1" applyBorder="1" applyAlignment="1">
      <alignment horizontal="center" vertical="center"/>
    </xf>
  </cellXfs>
  <cellStyles count="11">
    <cellStyle name="Navadno" xfId="0" builtinId="0"/>
    <cellStyle name="Navadno 2" xfId="2"/>
    <cellStyle name="Navadno 3" xfId="3"/>
    <cellStyle name="Navadno 3 2" xfId="9"/>
    <cellStyle name="Normal 11" xfId="5"/>
    <cellStyle name="Normal 12" xfId="6"/>
    <cellStyle name="Normal 2" xfId="4"/>
    <cellStyle name="Normal 3" xfId="8"/>
    <cellStyle name="Normal 3 2" xfId="10"/>
    <cellStyle name="Normal 7" xfId="7"/>
    <cellStyle name="Standard_Tabelle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S194"/>
  <sheetViews>
    <sheetView view="pageBreakPreview" zoomScaleNormal="100" zoomScaleSheetLayoutView="100" workbookViewId="0">
      <selection activeCell="C34" sqref="C34"/>
    </sheetView>
  </sheetViews>
  <sheetFormatPr defaultColWidth="9.140625" defaultRowHeight="12.75" x14ac:dyDescent="0.2"/>
  <cols>
    <col min="1" max="11" width="9.140625" style="75"/>
    <col min="12" max="12" width="8.5703125" style="75" customWidth="1"/>
    <col min="13" max="16384" width="9.140625" style="75"/>
  </cols>
  <sheetData>
    <row r="1" spans="1:13" x14ac:dyDescent="0.2">
      <c r="A1" s="70"/>
      <c r="B1" s="71"/>
      <c r="C1" s="71"/>
      <c r="D1" s="71"/>
      <c r="E1" s="71"/>
      <c r="F1" s="72"/>
      <c r="G1" s="73"/>
      <c r="H1" s="74"/>
      <c r="I1" s="74"/>
      <c r="J1" s="71"/>
      <c r="K1" s="71"/>
      <c r="L1" s="71"/>
      <c r="M1" s="71"/>
    </row>
    <row r="2" spans="1:13" x14ac:dyDescent="0.2">
      <c r="A2" s="70"/>
      <c r="B2" s="71"/>
      <c r="C2" s="71"/>
      <c r="D2" s="71"/>
      <c r="E2" s="71"/>
      <c r="F2" s="72"/>
      <c r="G2" s="73"/>
      <c r="H2" s="74"/>
      <c r="I2" s="74"/>
      <c r="J2" s="71"/>
      <c r="K2" s="71"/>
      <c r="L2" s="71"/>
      <c r="M2" s="71"/>
    </row>
    <row r="3" spans="1:13" x14ac:dyDescent="0.2">
      <c r="A3" s="70"/>
      <c r="B3" s="71"/>
      <c r="C3" s="71"/>
      <c r="D3" s="71"/>
      <c r="E3" s="71"/>
      <c r="F3" s="72"/>
      <c r="G3" s="73"/>
      <c r="H3" s="74"/>
      <c r="I3" s="74"/>
      <c r="J3" s="71"/>
      <c r="K3" s="71"/>
      <c r="L3" s="71"/>
      <c r="M3" s="71"/>
    </row>
    <row r="4" spans="1:13" x14ac:dyDescent="0.2">
      <c r="A4" s="70"/>
      <c r="B4" s="71"/>
      <c r="C4" s="71"/>
      <c r="D4" s="71"/>
      <c r="E4" s="71"/>
      <c r="F4" s="72"/>
      <c r="G4" s="73"/>
      <c r="H4" s="74"/>
      <c r="I4" s="74"/>
      <c r="J4" s="71"/>
      <c r="K4" s="71"/>
      <c r="L4" s="71"/>
      <c r="M4" s="71"/>
    </row>
    <row r="5" spans="1:13" x14ac:dyDescent="0.2">
      <c r="A5" s="70"/>
      <c r="B5" s="71"/>
      <c r="C5" s="71"/>
      <c r="D5" s="71"/>
      <c r="E5" s="71"/>
      <c r="F5" s="72"/>
      <c r="G5" s="73"/>
      <c r="H5" s="74"/>
      <c r="I5" s="74"/>
      <c r="J5" s="71"/>
      <c r="K5" s="71"/>
      <c r="L5" s="71"/>
      <c r="M5" s="71"/>
    </row>
    <row r="6" spans="1:13" x14ac:dyDescent="0.2">
      <c r="A6" s="70"/>
      <c r="B6" s="71"/>
      <c r="C6" s="71"/>
      <c r="D6" s="71"/>
      <c r="E6" s="71"/>
      <c r="F6" s="72"/>
      <c r="G6" s="73"/>
      <c r="H6" s="74"/>
      <c r="I6" s="74"/>
      <c r="J6" s="71"/>
      <c r="K6" s="71"/>
      <c r="L6" s="71"/>
      <c r="M6" s="71"/>
    </row>
    <row r="12" spans="1:13" ht="13.5" thickBot="1" x14ac:dyDescent="0.25"/>
    <row r="13" spans="1:13" ht="30" customHeight="1" thickBot="1" x14ac:dyDescent="0.25">
      <c r="B13" s="281" t="s">
        <v>11</v>
      </c>
      <c r="C13" s="282"/>
      <c r="D13" s="282"/>
      <c r="E13" s="282"/>
      <c r="F13" s="282"/>
      <c r="G13" s="282"/>
      <c r="H13" s="282"/>
      <c r="I13" s="282"/>
      <c r="J13" s="282"/>
      <c r="K13" s="282"/>
      <c r="L13" s="283"/>
    </row>
    <row r="14" spans="1:13" ht="24.75" x14ac:dyDescent="0.3"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</row>
    <row r="18" spans="1:19" ht="13.5" thickBot="1" x14ac:dyDescent="0.25"/>
    <row r="19" spans="1:19" ht="42" customHeight="1" thickBot="1" x14ac:dyDescent="0.25">
      <c r="B19" s="77" t="s">
        <v>1</v>
      </c>
      <c r="C19" s="271" t="str">
        <f>'Gradbena dela'!B2</f>
        <v>GRADBENA DELA</v>
      </c>
      <c r="D19" s="272"/>
      <c r="E19" s="272"/>
      <c r="F19" s="272"/>
      <c r="G19" s="272"/>
      <c r="H19" s="273"/>
      <c r="I19" s="274">
        <f>'Gradbena dela'!G35</f>
        <v>0</v>
      </c>
      <c r="J19" s="275"/>
      <c r="K19" s="275"/>
      <c r="L19" s="78" t="s">
        <v>0</v>
      </c>
    </row>
    <row r="20" spans="1:19" ht="42" customHeight="1" thickBot="1" x14ac:dyDescent="0.25">
      <c r="B20" s="77" t="s">
        <v>27</v>
      </c>
      <c r="C20" s="271" t="str">
        <f>'SN oprema'!B2</f>
        <v>SN OPREMA</v>
      </c>
      <c r="D20" s="272"/>
      <c r="E20" s="272"/>
      <c r="F20" s="272"/>
      <c r="G20" s="272"/>
      <c r="H20" s="273"/>
      <c r="I20" s="274">
        <f>'SN oprema'!G57</f>
        <v>0</v>
      </c>
      <c r="J20" s="275"/>
      <c r="K20" s="275"/>
      <c r="L20" s="78" t="s">
        <v>0</v>
      </c>
    </row>
    <row r="21" spans="1:19" ht="42" customHeight="1" thickBot="1" x14ac:dyDescent="0.25">
      <c r="B21" s="77" t="s">
        <v>38</v>
      </c>
      <c r="C21" s="271" t="str">
        <f>'NN oprema'!B2</f>
        <v>NN OPREMA</v>
      </c>
      <c r="D21" s="272"/>
      <c r="E21" s="272"/>
      <c r="F21" s="272"/>
      <c r="G21" s="272"/>
      <c r="H21" s="273"/>
      <c r="I21" s="274">
        <f>'NN oprema'!G66</f>
        <v>0</v>
      </c>
      <c r="J21" s="275"/>
      <c r="K21" s="275"/>
      <c r="L21" s="78" t="s">
        <v>0</v>
      </c>
    </row>
    <row r="22" spans="1:19" ht="42" customHeight="1" thickBot="1" x14ac:dyDescent="0.25">
      <c r="B22" s="77" t="s">
        <v>50</v>
      </c>
      <c r="C22" s="271" t="str">
        <f>'PA in vodenje'!B2</f>
        <v>PREKLOPNA AVTOMATIKA IN VODENJE</v>
      </c>
      <c r="D22" s="272"/>
      <c r="E22" s="272"/>
      <c r="F22" s="272"/>
      <c r="G22" s="272"/>
      <c r="H22" s="273"/>
      <c r="I22" s="274">
        <f>'PA in vodenje'!G70</f>
        <v>0</v>
      </c>
      <c r="J22" s="275"/>
      <c r="K22" s="275"/>
      <c r="L22" s="78" t="s">
        <v>0</v>
      </c>
    </row>
    <row r="23" spans="1:19" ht="42" customHeight="1" thickBot="1" x14ac:dyDescent="0.25">
      <c r="B23" s="77" t="s">
        <v>97</v>
      </c>
      <c r="C23" s="271" t="str">
        <f>Inštalacije!B2</f>
        <v>ELEKTRIČNE INŠTALACIJE</v>
      </c>
      <c r="D23" s="272"/>
      <c r="E23" s="272"/>
      <c r="F23" s="272"/>
      <c r="G23" s="272"/>
      <c r="H23" s="273"/>
      <c r="I23" s="274">
        <f>Inštalacije!G23</f>
        <v>0</v>
      </c>
      <c r="J23" s="275"/>
      <c r="K23" s="275"/>
      <c r="L23" s="78" t="s">
        <v>0</v>
      </c>
    </row>
    <row r="24" spans="1:19" ht="42" customHeight="1" thickBot="1" x14ac:dyDescent="0.25">
      <c r="B24" s="77" t="s">
        <v>98</v>
      </c>
      <c r="C24" s="271" t="str">
        <f>Storitve!B2</f>
        <v>STORITVE</v>
      </c>
      <c r="D24" s="272"/>
      <c r="E24" s="272"/>
      <c r="F24" s="272"/>
      <c r="G24" s="272"/>
      <c r="H24" s="273"/>
      <c r="I24" s="274">
        <f>Storitve!G21</f>
        <v>0</v>
      </c>
      <c r="J24" s="275"/>
      <c r="K24" s="275"/>
      <c r="L24" s="79" t="s">
        <v>0</v>
      </c>
    </row>
    <row r="25" spans="1:19" ht="42" customHeight="1" thickBot="1" x14ac:dyDescent="0.25">
      <c r="A25" s="80"/>
      <c r="B25" s="81"/>
      <c r="C25" s="276" t="s">
        <v>2</v>
      </c>
      <c r="D25" s="277"/>
      <c r="E25" s="277"/>
      <c r="F25" s="277"/>
      <c r="G25" s="277"/>
      <c r="H25" s="278"/>
      <c r="I25" s="279">
        <f>SUM(I19:K24)</f>
        <v>0</v>
      </c>
      <c r="J25" s="280"/>
      <c r="K25" s="280"/>
      <c r="L25" s="82" t="s">
        <v>0</v>
      </c>
    </row>
    <row r="28" spans="1:19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</row>
    <row r="29" spans="1:19" x14ac:dyDescent="0.2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</row>
    <row r="30" spans="1:19" x14ac:dyDescent="0.2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</row>
    <row r="31" spans="1:19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</row>
    <row r="32" spans="1:19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</row>
    <row r="33" spans="1:19" x14ac:dyDescent="0.2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</row>
    <row r="34" spans="1:19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</row>
    <row r="35" spans="1:19" x14ac:dyDescent="0.2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</row>
    <row r="36" spans="1:19" x14ac:dyDescent="0.2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</row>
    <row r="37" spans="1:19" x14ac:dyDescent="0.2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</row>
    <row r="38" spans="1:19" x14ac:dyDescent="0.2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</row>
    <row r="39" spans="1:19" x14ac:dyDescent="0.2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</row>
    <row r="40" spans="1:19" x14ac:dyDescent="0.2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</row>
    <row r="41" spans="1:19" x14ac:dyDescent="0.2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</row>
    <row r="42" spans="1:19" x14ac:dyDescent="0.2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</row>
    <row r="43" spans="1:19" x14ac:dyDescent="0.2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</row>
    <row r="44" spans="1:19" x14ac:dyDescent="0.2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</row>
    <row r="45" spans="1:19" x14ac:dyDescent="0.2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</row>
    <row r="46" spans="1:19" x14ac:dyDescent="0.2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</row>
    <row r="47" spans="1:19" x14ac:dyDescent="0.2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</row>
    <row r="48" spans="1:19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</row>
    <row r="49" spans="1:19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</row>
    <row r="50" spans="1:19" x14ac:dyDescent="0.2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</row>
    <row r="51" spans="1:19" x14ac:dyDescent="0.2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</row>
    <row r="52" spans="1:19" x14ac:dyDescent="0.2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</row>
    <row r="53" spans="1:19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</row>
    <row r="54" spans="1:19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</row>
    <row r="55" spans="1:19" x14ac:dyDescent="0.2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</row>
    <row r="56" spans="1:19" x14ac:dyDescent="0.2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</row>
    <row r="57" spans="1:19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</row>
    <row r="58" spans="1:19" x14ac:dyDescent="0.2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</row>
    <row r="59" spans="1:19" x14ac:dyDescent="0.2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</row>
    <row r="60" spans="1:19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</row>
    <row r="61" spans="1:19" x14ac:dyDescent="0.2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</row>
    <row r="62" spans="1:19" x14ac:dyDescent="0.2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</row>
    <row r="63" spans="1:19" x14ac:dyDescent="0.2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</row>
    <row r="64" spans="1:19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</row>
    <row r="65" spans="1:19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</row>
    <row r="66" spans="1:19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</row>
    <row r="67" spans="1:19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</row>
    <row r="68" spans="1:19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</row>
    <row r="69" spans="1:19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</row>
    <row r="70" spans="1:19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</row>
    <row r="71" spans="1:19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</row>
    <row r="72" spans="1:19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</row>
    <row r="73" spans="1:19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</row>
    <row r="74" spans="1:19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</row>
    <row r="75" spans="1:19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</row>
    <row r="76" spans="1:19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</row>
    <row r="77" spans="1:19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</row>
    <row r="78" spans="1:19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</row>
    <row r="79" spans="1:19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</row>
    <row r="80" spans="1:19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</row>
    <row r="81" spans="1:19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</row>
    <row r="82" spans="1:19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</row>
    <row r="83" spans="1:19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</row>
    <row r="84" spans="1:19" x14ac:dyDescent="0.2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</row>
    <row r="85" spans="1:19" x14ac:dyDescent="0.2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</row>
    <row r="86" spans="1:19" x14ac:dyDescent="0.2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</row>
    <row r="87" spans="1:19" x14ac:dyDescent="0.2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</row>
    <row r="88" spans="1:19" x14ac:dyDescent="0.2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</row>
    <row r="89" spans="1:19" x14ac:dyDescent="0.2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</row>
    <row r="90" spans="1:19" x14ac:dyDescent="0.2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</row>
    <row r="91" spans="1:19" x14ac:dyDescent="0.2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</row>
    <row r="92" spans="1:19" x14ac:dyDescent="0.2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</row>
    <row r="93" spans="1:19" x14ac:dyDescent="0.2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</row>
    <row r="94" spans="1:19" x14ac:dyDescent="0.2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</row>
    <row r="95" spans="1:19" x14ac:dyDescent="0.2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</row>
    <row r="96" spans="1:19" x14ac:dyDescent="0.2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</row>
    <row r="97" spans="1:19" x14ac:dyDescent="0.2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</row>
    <row r="98" spans="1:19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</row>
    <row r="99" spans="1:19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</row>
    <row r="122" spans="9:10" x14ac:dyDescent="0.2">
      <c r="I122" s="75">
        <f>L122*M122</f>
        <v>0</v>
      </c>
      <c r="J122" s="75">
        <f>H122*I122</f>
        <v>0</v>
      </c>
    </row>
    <row r="124" spans="9:10" x14ac:dyDescent="0.2">
      <c r="I124" s="75">
        <f>L124*M124</f>
        <v>0</v>
      </c>
      <c r="J124" s="75">
        <f>H124*I124</f>
        <v>0</v>
      </c>
    </row>
    <row r="128" spans="9:10" x14ac:dyDescent="0.2">
      <c r="I128" s="75">
        <f>L128*M128</f>
        <v>0</v>
      </c>
      <c r="J128" s="75">
        <f>H128*I128</f>
        <v>0</v>
      </c>
    </row>
    <row r="130" spans="9:10" x14ac:dyDescent="0.2">
      <c r="I130" s="75">
        <f>L130*M130</f>
        <v>0</v>
      </c>
      <c r="J130" s="75">
        <f>H130*I130</f>
        <v>0</v>
      </c>
    </row>
    <row r="134" spans="9:10" x14ac:dyDescent="0.2">
      <c r="I134" s="75">
        <f>L134*M134</f>
        <v>0</v>
      </c>
      <c r="J134" s="75">
        <f>H134*I134</f>
        <v>0</v>
      </c>
    </row>
    <row r="136" spans="9:10" x14ac:dyDescent="0.2">
      <c r="I136" s="75">
        <f>L136*M136</f>
        <v>0</v>
      </c>
      <c r="J136" s="75">
        <f>H136*I136</f>
        <v>0</v>
      </c>
    </row>
    <row r="138" spans="9:10" x14ac:dyDescent="0.2">
      <c r="I138" s="75">
        <f>L138*M138</f>
        <v>0</v>
      </c>
      <c r="J138" s="75">
        <f>H138*I138</f>
        <v>0</v>
      </c>
    </row>
    <row r="140" spans="9:10" x14ac:dyDescent="0.2">
      <c r="I140" s="75">
        <f>L140*M140</f>
        <v>0</v>
      </c>
      <c r="J140" s="75">
        <f>H140*I140</f>
        <v>0</v>
      </c>
    </row>
    <row r="142" spans="9:10" x14ac:dyDescent="0.2">
      <c r="I142" s="75">
        <f>L142*M142</f>
        <v>0</v>
      </c>
      <c r="J142" s="75">
        <f>H142*I142</f>
        <v>0</v>
      </c>
    </row>
    <row r="144" spans="9:10" x14ac:dyDescent="0.2">
      <c r="I144" s="75">
        <f>L144*M144</f>
        <v>0</v>
      </c>
      <c r="J144" s="75">
        <f>H144*I144</f>
        <v>0</v>
      </c>
    </row>
    <row r="148" spans="9:10" x14ac:dyDescent="0.2">
      <c r="I148" s="75">
        <f>L148*M148</f>
        <v>0</v>
      </c>
      <c r="J148" s="75">
        <f>H148*I148</f>
        <v>0</v>
      </c>
    </row>
    <row r="154" spans="9:10" x14ac:dyDescent="0.2">
      <c r="I154" s="75">
        <f>L154*M154</f>
        <v>0</v>
      </c>
      <c r="J154" s="75">
        <f>H154*I154</f>
        <v>0</v>
      </c>
    </row>
    <row r="158" spans="9:10" x14ac:dyDescent="0.2">
      <c r="I158" s="75">
        <f>L158*M158</f>
        <v>0</v>
      </c>
      <c r="J158" s="75">
        <f>H158*I158</f>
        <v>0</v>
      </c>
    </row>
    <row r="164" spans="9:10" x14ac:dyDescent="0.2">
      <c r="I164" s="75">
        <f>L164*M164</f>
        <v>0</v>
      </c>
      <c r="J164" s="75">
        <f>H164*I164</f>
        <v>0</v>
      </c>
    </row>
    <row r="166" spans="9:10" x14ac:dyDescent="0.2">
      <c r="I166" s="75">
        <f>L166*M166</f>
        <v>0</v>
      </c>
      <c r="J166" s="75">
        <f>H166*I166</f>
        <v>0</v>
      </c>
    </row>
    <row r="172" spans="9:10" x14ac:dyDescent="0.2">
      <c r="I172" s="75">
        <f>L172*M172</f>
        <v>0</v>
      </c>
      <c r="J172" s="75">
        <f>H172*I172</f>
        <v>0</v>
      </c>
    </row>
    <row r="176" spans="9:10" x14ac:dyDescent="0.2">
      <c r="I176" s="75">
        <f>L176*M176</f>
        <v>0</v>
      </c>
      <c r="J176" s="75">
        <f>H176*I176</f>
        <v>0</v>
      </c>
    </row>
    <row r="178" spans="9:10" x14ac:dyDescent="0.2">
      <c r="I178" s="75">
        <f>L178*M178</f>
        <v>0</v>
      </c>
      <c r="J178" s="75">
        <f>H178*I178</f>
        <v>0</v>
      </c>
    </row>
    <row r="184" spans="9:10" x14ac:dyDescent="0.2">
      <c r="I184" s="75">
        <f>L184*M184</f>
        <v>0</v>
      </c>
      <c r="J184" s="75">
        <f>H184*I184</f>
        <v>0</v>
      </c>
    </row>
    <row r="186" spans="9:10" x14ac:dyDescent="0.2">
      <c r="I186" s="75">
        <f>L186*M186</f>
        <v>0</v>
      </c>
      <c r="J186" s="75">
        <f>H186*I186</f>
        <v>0</v>
      </c>
    </row>
    <row r="191" spans="9:10" x14ac:dyDescent="0.2">
      <c r="J191" s="75">
        <f>(J188+J92+J76+J56+J26+J11)*0.05</f>
        <v>0</v>
      </c>
    </row>
    <row r="194" spans="10:10" ht="15" x14ac:dyDescent="0.2">
      <c r="J194" s="83">
        <f>J188+J92+J76+J56+J26+J11+J191</f>
        <v>0</v>
      </c>
    </row>
  </sheetData>
  <mergeCells count="15">
    <mergeCell ref="B13:L13"/>
    <mergeCell ref="C22:H22"/>
    <mergeCell ref="C19:H19"/>
    <mergeCell ref="I19:K19"/>
    <mergeCell ref="I22:K22"/>
    <mergeCell ref="C20:H20"/>
    <mergeCell ref="I20:K20"/>
    <mergeCell ref="C21:H21"/>
    <mergeCell ref="I21:K21"/>
    <mergeCell ref="C24:H24"/>
    <mergeCell ref="I24:K24"/>
    <mergeCell ref="C25:H25"/>
    <mergeCell ref="I25:K25"/>
    <mergeCell ref="C23:H23"/>
    <mergeCell ref="I23:K23"/>
  </mergeCells>
  <pageMargins left="0.78740157480314965" right="0.51181102362204722" top="0.94488188976377963" bottom="0.94488188976377963" header="0.51181102362204722" footer="0.51181102362204722"/>
  <pageSetup paperSize="9" scale="76" fitToHeight="0" orientation="portrait" r:id="rId1"/>
  <headerFooter alignWithMargins="0">
    <oddHeader>&amp;L&amp;"Verdana,Navadno"&amp;8Energetika Ljubljana d.o.o. &amp;C&amp;"Verdana,Navadno"&amp;8Obnova SPTE TOŠ - Sistem lastne rabe kogeneracije &amp;R&amp;"Verdana,Navadno"&amp;8 1353/20 - DZR</oddHeader>
    <oddFooter>&amp;L&amp;"Verdana,Navadno"&amp;8ELSING d.o.o., Ljubljana
&amp;"Verdana,Poševno"&amp;F, &amp;D&amp;R&amp;"Verdana,Navadno"&amp;8&amp;P od &amp;N</oddFooter>
  </headerFooter>
  <colBreaks count="1" manualBreakCount="1">
    <brk id="7" max="4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3" tint="-0.499984740745262"/>
    <pageSetUpPr fitToPage="1"/>
  </sheetPr>
  <dimension ref="A1:M51"/>
  <sheetViews>
    <sheetView view="pageBreakPreview" zoomScale="115" zoomScaleNormal="70" zoomScaleSheetLayoutView="115" workbookViewId="0">
      <pane ySplit="7" topLeftCell="A8" activePane="bottomLeft" state="frozen"/>
      <selection activeCell="F32" sqref="F32"/>
      <selection pane="bottomLeft" activeCell="F32" sqref="F32"/>
    </sheetView>
  </sheetViews>
  <sheetFormatPr defaultRowHeight="12.75" x14ac:dyDescent="0.2"/>
  <cols>
    <col min="1" max="1" width="5.7109375" style="3" customWidth="1"/>
    <col min="2" max="2" width="7.7109375" style="2" customWidth="1"/>
    <col min="3" max="3" width="57.5703125" style="3" customWidth="1"/>
    <col min="4" max="4" width="9" style="4" customWidth="1"/>
    <col min="5" max="5" width="11.85546875" style="5" customWidth="1"/>
    <col min="6" max="6" width="15.42578125" style="5" customWidth="1"/>
    <col min="7" max="7" width="21.140625" style="5" customWidth="1"/>
    <col min="8" max="8" width="9.140625" style="66"/>
    <col min="9" max="16384" width="9.140625" style="1"/>
  </cols>
  <sheetData>
    <row r="1" spans="1:8" ht="9" customHeight="1" x14ac:dyDescent="0.2">
      <c r="H1" s="6"/>
    </row>
    <row r="2" spans="1:8" ht="24" customHeight="1" x14ac:dyDescent="0.25">
      <c r="A2" s="8" t="s">
        <v>1</v>
      </c>
      <c r="B2" s="290" t="s">
        <v>83</v>
      </c>
      <c r="C2" s="290"/>
      <c r="D2" s="290"/>
      <c r="E2" s="290"/>
      <c r="F2" s="290"/>
      <c r="G2" s="290"/>
      <c r="H2" s="6"/>
    </row>
    <row r="3" spans="1:8" ht="3" customHeight="1" x14ac:dyDescent="0.25">
      <c r="A3" s="8"/>
      <c r="B3" s="68"/>
      <c r="C3" s="68"/>
      <c r="D3" s="68"/>
      <c r="E3" s="68"/>
      <c r="F3" s="68"/>
      <c r="G3" s="68"/>
      <c r="H3" s="6"/>
    </row>
    <row r="4" spans="1:8" ht="18.75" customHeight="1" x14ac:dyDescent="0.25">
      <c r="A4" s="9"/>
      <c r="B4" s="291"/>
      <c r="C4" s="291"/>
      <c r="D4" s="291"/>
      <c r="E4" s="291"/>
      <c r="F4" s="291"/>
      <c r="G4" s="291"/>
      <c r="H4" s="6"/>
    </row>
    <row r="5" spans="1:8" ht="10.5" customHeight="1" thickBot="1" x14ac:dyDescent="0.3">
      <c r="A5" s="10"/>
      <c r="B5" s="11"/>
      <c r="C5" s="11"/>
      <c r="D5" s="11"/>
      <c r="E5" s="11"/>
      <c r="F5" s="11"/>
      <c r="G5" s="11"/>
      <c r="H5" s="6"/>
    </row>
    <row r="6" spans="1:8" s="17" customFormat="1" ht="12.75" customHeight="1" x14ac:dyDescent="0.2">
      <c r="A6" s="292" t="s">
        <v>13</v>
      </c>
      <c r="B6" s="293"/>
      <c r="C6" s="12" t="s">
        <v>3</v>
      </c>
      <c r="D6" s="13" t="s">
        <v>4</v>
      </c>
      <c r="E6" s="14" t="s">
        <v>19</v>
      </c>
      <c r="F6" s="14" t="s">
        <v>15</v>
      </c>
      <c r="G6" s="15" t="s">
        <v>17</v>
      </c>
      <c r="H6" s="16"/>
    </row>
    <row r="7" spans="1:8" ht="26.25" customHeight="1" thickBot="1" x14ac:dyDescent="0.25">
      <c r="A7" s="294" t="s">
        <v>12</v>
      </c>
      <c r="B7" s="295"/>
      <c r="C7" s="18"/>
      <c r="D7" s="19"/>
      <c r="E7" s="20" t="s">
        <v>14</v>
      </c>
      <c r="F7" s="20" t="s">
        <v>16</v>
      </c>
      <c r="G7" s="21" t="s">
        <v>18</v>
      </c>
      <c r="H7" s="6"/>
    </row>
    <row r="8" spans="1:8" ht="18" x14ac:dyDescent="0.2">
      <c r="A8" s="22"/>
      <c r="B8" s="23"/>
      <c r="C8" s="24"/>
      <c r="D8" s="25"/>
      <c r="E8" s="26"/>
      <c r="F8" s="27"/>
      <c r="G8" s="28"/>
      <c r="H8" s="29"/>
    </row>
    <row r="9" spans="1:8" ht="18" x14ac:dyDescent="0.2">
      <c r="A9" s="30" t="s">
        <v>1</v>
      </c>
      <c r="B9" s="31" t="s">
        <v>1</v>
      </c>
      <c r="C9" s="32" t="s">
        <v>87</v>
      </c>
      <c r="D9" s="33"/>
      <c r="E9" s="34"/>
      <c r="F9" s="35"/>
      <c r="G9" s="36"/>
      <c r="H9" s="29"/>
    </row>
    <row r="10" spans="1:8" ht="18" x14ac:dyDescent="0.2">
      <c r="A10" s="250"/>
      <c r="B10" s="251"/>
      <c r="C10" s="252"/>
      <c r="D10" s="7"/>
      <c r="E10" s="253"/>
      <c r="F10" s="254"/>
      <c r="G10" s="255"/>
      <c r="H10" s="29"/>
    </row>
    <row r="11" spans="1:8" ht="25.5" x14ac:dyDescent="0.2">
      <c r="A11" s="41"/>
      <c r="B11" s="42" t="s">
        <v>6</v>
      </c>
      <c r="C11" s="249" t="s">
        <v>127</v>
      </c>
      <c r="D11" s="44" t="s">
        <v>5</v>
      </c>
      <c r="E11" s="45">
        <v>1</v>
      </c>
      <c r="F11" s="46"/>
      <c r="G11" s="47">
        <f>E11*F11</f>
        <v>0</v>
      </c>
      <c r="H11" s="29"/>
    </row>
    <row r="12" spans="1:8" ht="18" x14ac:dyDescent="0.2">
      <c r="A12" s="48"/>
      <c r="B12" s="49"/>
      <c r="C12" s="50"/>
      <c r="D12" s="51"/>
      <c r="E12" s="52"/>
      <c r="F12" s="53"/>
      <c r="G12" s="40"/>
      <c r="H12" s="29"/>
    </row>
    <row r="13" spans="1:8" ht="18" x14ac:dyDescent="0.2">
      <c r="A13" s="41"/>
      <c r="B13" s="69" t="s">
        <v>7</v>
      </c>
      <c r="C13" s="43" t="s">
        <v>128</v>
      </c>
      <c r="D13" s="44" t="s">
        <v>10</v>
      </c>
      <c r="E13" s="55">
        <v>5</v>
      </c>
      <c r="F13" s="46"/>
      <c r="G13" s="47">
        <f>E13*F13</f>
        <v>0</v>
      </c>
      <c r="H13" s="29"/>
    </row>
    <row r="14" spans="1:8" ht="18" x14ac:dyDescent="0.2">
      <c r="A14" s="48"/>
      <c r="B14" s="49"/>
      <c r="C14" s="50"/>
      <c r="D14" s="51"/>
      <c r="E14" s="52"/>
      <c r="F14" s="53"/>
      <c r="G14" s="40"/>
      <c r="H14" s="29"/>
    </row>
    <row r="15" spans="1:8" ht="18" x14ac:dyDescent="0.2">
      <c r="A15" s="41"/>
      <c r="B15" s="69" t="s">
        <v>8</v>
      </c>
      <c r="C15" s="43" t="s">
        <v>81</v>
      </c>
      <c r="D15" s="44" t="s">
        <v>10</v>
      </c>
      <c r="E15" s="55">
        <v>1</v>
      </c>
      <c r="F15" s="46"/>
      <c r="G15" s="47">
        <f>E15*F15</f>
        <v>0</v>
      </c>
      <c r="H15" s="29"/>
    </row>
    <row r="16" spans="1:8" ht="18" x14ac:dyDescent="0.2">
      <c r="A16" s="48"/>
      <c r="B16" s="49"/>
      <c r="C16" s="50"/>
      <c r="D16" s="51"/>
      <c r="E16" s="52"/>
      <c r="F16" s="53"/>
      <c r="G16" s="40"/>
      <c r="H16" s="29"/>
    </row>
    <row r="17" spans="1:8" ht="38.25" x14ac:dyDescent="0.2">
      <c r="A17" s="41"/>
      <c r="B17" s="42" t="s">
        <v>9</v>
      </c>
      <c r="C17" s="43" t="s">
        <v>129</v>
      </c>
      <c r="D17" s="44" t="s">
        <v>10</v>
      </c>
      <c r="E17" s="55">
        <v>10</v>
      </c>
      <c r="F17" s="46"/>
      <c r="G17" s="47">
        <f>E17*F17</f>
        <v>0</v>
      </c>
      <c r="H17" s="29"/>
    </row>
    <row r="18" spans="1:8" ht="18" x14ac:dyDescent="0.2">
      <c r="A18" s="48"/>
      <c r="B18" s="49"/>
      <c r="C18" s="50"/>
      <c r="D18" s="51"/>
      <c r="E18" s="52"/>
      <c r="F18" s="53"/>
      <c r="G18" s="40"/>
      <c r="H18" s="29"/>
    </row>
    <row r="19" spans="1:8" ht="26.25" customHeight="1" x14ac:dyDescent="0.2">
      <c r="A19" s="41"/>
      <c r="B19" s="42" t="s">
        <v>28</v>
      </c>
      <c r="C19" s="54" t="s">
        <v>82</v>
      </c>
      <c r="D19" s="44" t="s">
        <v>5</v>
      </c>
      <c r="E19" s="55">
        <v>1</v>
      </c>
      <c r="F19" s="46"/>
      <c r="G19" s="47">
        <f>E19*F19</f>
        <v>0</v>
      </c>
      <c r="H19" s="29"/>
    </row>
    <row r="20" spans="1:8" ht="18" x14ac:dyDescent="0.2">
      <c r="A20" s="48"/>
      <c r="B20" s="38"/>
      <c r="C20" s="56"/>
      <c r="D20" s="51"/>
      <c r="E20" s="52"/>
      <c r="F20" s="39"/>
      <c r="G20" s="57"/>
      <c r="H20" s="29"/>
    </row>
    <row r="21" spans="1:8" ht="18" x14ac:dyDescent="0.2">
      <c r="A21" s="41"/>
      <c r="B21" s="42" t="s">
        <v>26</v>
      </c>
      <c r="C21" s="58" t="s">
        <v>121</v>
      </c>
      <c r="D21" s="44" t="s">
        <v>55</v>
      </c>
      <c r="E21" s="45">
        <v>10</v>
      </c>
      <c r="F21" s="46"/>
      <c r="G21" s="47">
        <f>SUM(G10:G19)*E21/100</f>
        <v>0</v>
      </c>
      <c r="H21" s="29"/>
    </row>
    <row r="22" spans="1:8" ht="18.75" thickBot="1" x14ac:dyDescent="0.25">
      <c r="A22" s="37"/>
      <c r="B22" s="59"/>
      <c r="C22" s="60"/>
      <c r="D22" s="61"/>
      <c r="E22" s="52"/>
      <c r="F22" s="53"/>
      <c r="G22" s="57"/>
      <c r="H22" s="29"/>
    </row>
    <row r="23" spans="1:8" ht="18.75" customHeight="1" thickBot="1" x14ac:dyDescent="0.3">
      <c r="A23" s="284" t="s">
        <v>88</v>
      </c>
      <c r="B23" s="285"/>
      <c r="C23" s="285"/>
      <c r="D23" s="285"/>
      <c r="E23" s="285"/>
      <c r="F23" s="286"/>
      <c r="G23" s="62">
        <f>SUM(G10:G22)</f>
        <v>0</v>
      </c>
      <c r="H23" s="29"/>
    </row>
    <row r="24" spans="1:8" ht="18" x14ac:dyDescent="0.2">
      <c r="A24" s="22"/>
      <c r="B24" s="23"/>
      <c r="C24" s="24"/>
      <c r="D24" s="25"/>
      <c r="E24" s="26"/>
      <c r="F24" s="27"/>
      <c r="G24" s="28"/>
      <c r="H24" s="29"/>
    </row>
    <row r="25" spans="1:8" ht="18" x14ac:dyDescent="0.2">
      <c r="A25" s="30" t="s">
        <v>1</v>
      </c>
      <c r="B25" s="31" t="s">
        <v>27</v>
      </c>
      <c r="C25" s="32" t="s">
        <v>84</v>
      </c>
      <c r="D25" s="33"/>
      <c r="E25" s="34"/>
      <c r="F25" s="35"/>
      <c r="G25" s="36"/>
      <c r="H25" s="29"/>
    </row>
    <row r="26" spans="1:8" ht="18" x14ac:dyDescent="0.2">
      <c r="A26" s="250"/>
      <c r="B26" s="251"/>
      <c r="C26" s="252"/>
      <c r="D26" s="7"/>
      <c r="E26" s="253"/>
      <c r="F26" s="254"/>
      <c r="G26" s="255"/>
      <c r="H26" s="29"/>
    </row>
    <row r="27" spans="1:8" ht="25.5" x14ac:dyDescent="0.2">
      <c r="A27" s="41"/>
      <c r="B27" s="42" t="s">
        <v>30</v>
      </c>
      <c r="C27" s="43" t="s">
        <v>85</v>
      </c>
      <c r="D27" s="44" t="s">
        <v>5</v>
      </c>
      <c r="E27" s="45">
        <v>3</v>
      </c>
      <c r="F27" s="64"/>
      <c r="G27" s="47">
        <f>E27*F27</f>
        <v>0</v>
      </c>
      <c r="H27" s="29"/>
    </row>
    <row r="28" spans="1:8" ht="18" x14ac:dyDescent="0.2">
      <c r="A28" s="48"/>
      <c r="B28" s="38"/>
      <c r="C28" s="56"/>
      <c r="D28" s="51"/>
      <c r="E28" s="52"/>
      <c r="F28" s="39"/>
      <c r="G28" s="40"/>
      <c r="H28" s="29"/>
    </row>
    <row r="29" spans="1:8" ht="25.5" x14ac:dyDescent="0.2">
      <c r="A29" s="41"/>
      <c r="B29" s="42" t="s">
        <v>31</v>
      </c>
      <c r="C29" s="58" t="s">
        <v>86</v>
      </c>
      <c r="D29" s="44" t="s">
        <v>5</v>
      </c>
      <c r="E29" s="45">
        <v>3</v>
      </c>
      <c r="F29" s="46"/>
      <c r="G29" s="47">
        <f>E29*F29</f>
        <v>0</v>
      </c>
      <c r="H29" s="29"/>
    </row>
    <row r="30" spans="1:8" ht="18" x14ac:dyDescent="0.2">
      <c r="A30" s="48"/>
      <c r="B30" s="38"/>
      <c r="C30" s="56"/>
      <c r="D30" s="51"/>
      <c r="E30" s="52"/>
      <c r="F30" s="39"/>
      <c r="G30" s="40"/>
      <c r="H30" s="29"/>
    </row>
    <row r="31" spans="1:8" ht="18" x14ac:dyDescent="0.2">
      <c r="A31" s="41"/>
      <c r="B31" s="42" t="s">
        <v>32</v>
      </c>
      <c r="C31" s="58" t="s">
        <v>121</v>
      </c>
      <c r="D31" s="44" t="s">
        <v>55</v>
      </c>
      <c r="E31" s="45">
        <v>10</v>
      </c>
      <c r="F31" s="46"/>
      <c r="G31" s="47">
        <f>SUM(G26:G29)*E31/100</f>
        <v>0</v>
      </c>
      <c r="H31" s="29"/>
    </row>
    <row r="32" spans="1:8" ht="18.75" thickBot="1" x14ac:dyDescent="0.25">
      <c r="A32" s="37"/>
      <c r="B32" s="49"/>
      <c r="C32" s="63"/>
      <c r="D32" s="61"/>
      <c r="E32" s="52"/>
      <c r="F32" s="53"/>
      <c r="G32" s="57"/>
      <c r="H32" s="29"/>
    </row>
    <row r="33" spans="1:13" ht="18.75" thickBot="1" x14ac:dyDescent="0.3">
      <c r="A33" s="284" t="s">
        <v>89</v>
      </c>
      <c r="B33" s="285"/>
      <c r="C33" s="285"/>
      <c r="D33" s="285"/>
      <c r="E33" s="285"/>
      <c r="F33" s="286"/>
      <c r="G33" s="62">
        <f>SUM(G26:G31)</f>
        <v>0</v>
      </c>
      <c r="H33" s="29"/>
    </row>
    <row r="34" spans="1:13" ht="18.75" thickBot="1" x14ac:dyDescent="0.25">
      <c r="A34" s="22"/>
      <c r="B34" s="23"/>
      <c r="C34" s="24"/>
      <c r="D34" s="25"/>
      <c r="E34" s="26"/>
      <c r="F34" s="27"/>
      <c r="G34" s="28"/>
      <c r="H34" s="29"/>
    </row>
    <row r="35" spans="1:13" ht="18.75" customHeight="1" thickBot="1" x14ac:dyDescent="0.3">
      <c r="A35" s="287" t="s">
        <v>90</v>
      </c>
      <c r="B35" s="288"/>
      <c r="C35" s="288"/>
      <c r="D35" s="288"/>
      <c r="E35" s="288"/>
      <c r="F35" s="289"/>
      <c r="G35" s="65">
        <f>G33+G23</f>
        <v>0</v>
      </c>
    </row>
    <row r="37" spans="1:13" ht="18.75" customHeight="1" x14ac:dyDescent="0.2"/>
    <row r="40" spans="1:13" x14ac:dyDescent="0.2">
      <c r="I40" s="3"/>
    </row>
    <row r="41" spans="1:13" x14ac:dyDescent="0.2">
      <c r="I41" s="3"/>
    </row>
    <row r="42" spans="1:13" x14ac:dyDescent="0.2">
      <c r="I42" s="3"/>
      <c r="M42" s="67"/>
    </row>
    <row r="43" spans="1:13" x14ac:dyDescent="0.2">
      <c r="I43" s="3"/>
    </row>
    <row r="44" spans="1:13" x14ac:dyDescent="0.2">
      <c r="I44" s="3"/>
    </row>
    <row r="45" spans="1:13" x14ac:dyDescent="0.2">
      <c r="I45" s="3"/>
    </row>
    <row r="46" spans="1:13" x14ac:dyDescent="0.2">
      <c r="I46" s="3"/>
    </row>
    <row r="47" spans="1:13" x14ac:dyDescent="0.2">
      <c r="I47" s="3"/>
    </row>
    <row r="48" spans="1:13" x14ac:dyDescent="0.2">
      <c r="I48" s="3"/>
    </row>
    <row r="49" spans="9:9" x14ac:dyDescent="0.2">
      <c r="I49" s="3"/>
    </row>
    <row r="50" spans="9:9" x14ac:dyDescent="0.2">
      <c r="I50" s="3"/>
    </row>
    <row r="51" spans="9:9" x14ac:dyDescent="0.2">
      <c r="I51" s="3"/>
    </row>
  </sheetData>
  <mergeCells count="7">
    <mergeCell ref="A33:F33"/>
    <mergeCell ref="A35:F35"/>
    <mergeCell ref="B2:G2"/>
    <mergeCell ref="B4:G4"/>
    <mergeCell ref="A6:B6"/>
    <mergeCell ref="A7:B7"/>
    <mergeCell ref="A23:F23"/>
  </mergeCells>
  <pageMargins left="0.78740157480314965" right="0.51181102362204722" top="0.94488188976377963" bottom="0.94488188976377963" header="0.51181102362204722" footer="0.51181102362204722"/>
  <pageSetup paperSize="9" scale="70" fitToHeight="0" orientation="portrait" r:id="rId1"/>
  <headerFooter alignWithMargins="0">
    <oddHeader>&amp;L&amp;"Verdana,Navadno"&amp;8Energetika Ljubljana d.o.o. &amp;C&amp;"Verdana,Navadno"&amp;8Obnova SPTE TOŠ - Sistem lastne rabe kogeneracije &amp;R&amp;"Verdana,Navadno"&amp;8 1353/20 - DZR</oddHeader>
    <oddFooter>&amp;L&amp;"Verdana,Navadno"&amp;8ELSING d.o.o., Ljubljana
&amp;"Verdana,Poševno"&amp;F, &amp;D&amp;R&amp;"Verdana,Navadno"&amp;8&amp;P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3" tint="-0.499984740745262"/>
    <pageSetUpPr fitToPage="1"/>
  </sheetPr>
  <dimension ref="A1:M73"/>
  <sheetViews>
    <sheetView view="pageBreakPreview" zoomScale="130" zoomScaleNormal="70" zoomScaleSheetLayoutView="130" workbookViewId="0">
      <pane ySplit="7" topLeftCell="A8" activePane="bottomLeft" state="frozen"/>
      <selection activeCell="F32" sqref="F32"/>
      <selection pane="bottomLeft" activeCell="F32" sqref="F32"/>
    </sheetView>
  </sheetViews>
  <sheetFormatPr defaultRowHeight="12.75" x14ac:dyDescent="0.2"/>
  <cols>
    <col min="1" max="1" width="5.7109375" style="173" customWidth="1"/>
    <col min="2" max="2" width="7.7109375" style="174" customWidth="1"/>
    <col min="3" max="3" width="57.5703125" style="175" customWidth="1"/>
    <col min="4" max="4" width="9" style="123" customWidth="1"/>
    <col min="5" max="5" width="11.85546875" style="176" customWidth="1"/>
    <col min="6" max="6" width="15.42578125" style="176" customWidth="1"/>
    <col min="7" max="7" width="21.140625" style="176" customWidth="1"/>
    <col min="8" max="8" width="9.140625" style="172"/>
    <col min="9" max="16384" width="9.140625" style="84"/>
  </cols>
  <sheetData>
    <row r="1" spans="1:8" ht="9" customHeight="1" x14ac:dyDescent="0.2">
      <c r="H1" s="87"/>
    </row>
    <row r="2" spans="1:8" ht="24" customHeight="1" x14ac:dyDescent="0.25">
      <c r="A2" s="88" t="s">
        <v>27</v>
      </c>
      <c r="B2" s="302" t="s">
        <v>80</v>
      </c>
      <c r="C2" s="302"/>
      <c r="D2" s="302"/>
      <c r="E2" s="302"/>
      <c r="F2" s="302"/>
      <c r="G2" s="302"/>
      <c r="H2" s="87"/>
    </row>
    <row r="3" spans="1:8" ht="3" customHeight="1" x14ac:dyDescent="0.25">
      <c r="A3" s="88"/>
      <c r="B3" s="89"/>
      <c r="C3" s="90"/>
      <c r="D3" s="89"/>
      <c r="E3" s="89"/>
      <c r="F3" s="89"/>
      <c r="G3" s="89"/>
      <c r="H3" s="87"/>
    </row>
    <row r="4" spans="1:8" ht="18.75" customHeight="1" x14ac:dyDescent="0.25">
      <c r="A4" s="91"/>
      <c r="B4" s="303"/>
      <c r="C4" s="303"/>
      <c r="D4" s="303"/>
      <c r="E4" s="303"/>
      <c r="F4" s="303"/>
      <c r="G4" s="303"/>
      <c r="H4" s="87"/>
    </row>
    <row r="5" spans="1:8" ht="10.5" customHeight="1" thickBot="1" x14ac:dyDescent="0.3">
      <c r="A5" s="92"/>
      <c r="B5" s="93"/>
      <c r="C5" s="94"/>
      <c r="D5" s="93"/>
      <c r="E5" s="93"/>
      <c r="F5" s="93"/>
      <c r="G5" s="93"/>
      <c r="H5" s="87"/>
    </row>
    <row r="6" spans="1:8" s="100" customFormat="1" ht="12.75" customHeight="1" x14ac:dyDescent="0.2">
      <c r="A6" s="304" t="s">
        <v>13</v>
      </c>
      <c r="B6" s="305"/>
      <c r="C6" s="95" t="s">
        <v>3</v>
      </c>
      <c r="D6" s="96" t="s">
        <v>4</v>
      </c>
      <c r="E6" s="97" t="s">
        <v>19</v>
      </c>
      <c r="F6" s="97" t="s">
        <v>15</v>
      </c>
      <c r="G6" s="98" t="s">
        <v>17</v>
      </c>
      <c r="H6" s="99"/>
    </row>
    <row r="7" spans="1:8" ht="26.25" customHeight="1" thickBot="1" x14ac:dyDescent="0.25">
      <c r="A7" s="306" t="s">
        <v>12</v>
      </c>
      <c r="B7" s="307"/>
      <c r="C7" s="101"/>
      <c r="D7" s="102"/>
      <c r="E7" s="103" t="s">
        <v>14</v>
      </c>
      <c r="F7" s="103" t="s">
        <v>16</v>
      </c>
      <c r="G7" s="104" t="s">
        <v>18</v>
      </c>
      <c r="H7" s="87"/>
    </row>
    <row r="8" spans="1:8" ht="18" x14ac:dyDescent="0.2">
      <c r="A8" s="105"/>
      <c r="B8" s="106"/>
      <c r="C8" s="107"/>
      <c r="D8" s="108"/>
      <c r="E8" s="109"/>
      <c r="F8" s="110"/>
      <c r="G8" s="111"/>
      <c r="H8" s="112"/>
    </row>
    <row r="9" spans="1:8" ht="25.5" x14ac:dyDescent="0.2">
      <c r="A9" s="113" t="s">
        <v>27</v>
      </c>
      <c r="B9" s="114" t="s">
        <v>1</v>
      </c>
      <c r="C9" s="115" t="s">
        <v>106</v>
      </c>
      <c r="D9" s="116"/>
      <c r="E9" s="117"/>
      <c r="F9" s="118"/>
      <c r="G9" s="119"/>
      <c r="H9" s="112"/>
    </row>
    <row r="10" spans="1:8" ht="18" x14ac:dyDescent="0.2">
      <c r="A10" s="181"/>
      <c r="B10" s="199"/>
      <c r="C10" s="147"/>
      <c r="D10" s="86"/>
      <c r="E10" s="237"/>
      <c r="F10" s="196"/>
      <c r="G10" s="238"/>
      <c r="H10" s="112"/>
    </row>
    <row r="11" spans="1:8" ht="25.5" x14ac:dyDescent="0.2">
      <c r="A11" s="127"/>
      <c r="B11" s="128" t="s">
        <v>6</v>
      </c>
      <c r="C11" s="129" t="s">
        <v>110</v>
      </c>
      <c r="D11" s="130" t="s">
        <v>5</v>
      </c>
      <c r="E11" s="131">
        <v>1</v>
      </c>
      <c r="F11" s="132"/>
      <c r="G11" s="133">
        <f>E11*F11</f>
        <v>0</v>
      </c>
      <c r="H11" s="112"/>
    </row>
    <row r="12" spans="1:8" ht="18.75" thickBot="1" x14ac:dyDescent="0.25">
      <c r="A12" s="120"/>
      <c r="B12" s="134"/>
      <c r="C12" s="135"/>
      <c r="D12" s="136"/>
      <c r="E12" s="137"/>
      <c r="F12" s="138"/>
      <c r="G12" s="139"/>
      <c r="H12" s="112"/>
    </row>
    <row r="13" spans="1:8" ht="18.75" customHeight="1" thickBot="1" x14ac:dyDescent="0.3">
      <c r="A13" s="296" t="s">
        <v>109</v>
      </c>
      <c r="B13" s="297"/>
      <c r="C13" s="297"/>
      <c r="D13" s="297"/>
      <c r="E13" s="297"/>
      <c r="F13" s="298"/>
      <c r="G13" s="140">
        <f>SUM(G10:G11)</f>
        <v>0</v>
      </c>
      <c r="H13" s="112"/>
    </row>
    <row r="14" spans="1:8" ht="18" x14ac:dyDescent="0.2">
      <c r="A14" s="105"/>
      <c r="B14" s="106"/>
      <c r="C14" s="107"/>
      <c r="D14" s="108"/>
      <c r="E14" s="109"/>
      <c r="F14" s="110"/>
      <c r="G14" s="111"/>
      <c r="H14" s="112"/>
    </row>
    <row r="15" spans="1:8" ht="18" x14ac:dyDescent="0.2">
      <c r="A15" s="247" t="s">
        <v>27</v>
      </c>
      <c r="B15" s="248" t="s">
        <v>27</v>
      </c>
      <c r="C15" s="115" t="s">
        <v>108</v>
      </c>
      <c r="D15" s="116"/>
      <c r="E15" s="117"/>
      <c r="F15" s="118"/>
      <c r="G15" s="119"/>
      <c r="H15" s="112"/>
    </row>
    <row r="16" spans="1:8" ht="18" x14ac:dyDescent="0.2">
      <c r="A16" s="120"/>
      <c r="B16" s="121"/>
      <c r="C16" s="147"/>
      <c r="D16" s="182"/>
      <c r="E16" s="237"/>
      <c r="F16" s="246"/>
      <c r="G16" s="185"/>
      <c r="H16" s="112"/>
    </row>
    <row r="17" spans="1:8" ht="18" x14ac:dyDescent="0.2">
      <c r="A17" s="127"/>
      <c r="B17" s="128" t="s">
        <v>30</v>
      </c>
      <c r="C17" s="129" t="s">
        <v>112</v>
      </c>
      <c r="D17" s="150" t="s">
        <v>39</v>
      </c>
      <c r="E17" s="151">
        <v>450</v>
      </c>
      <c r="F17" s="152"/>
      <c r="G17" s="133">
        <f>E17*F17</f>
        <v>0</v>
      </c>
      <c r="H17" s="112"/>
    </row>
    <row r="18" spans="1:8" ht="18" x14ac:dyDescent="0.2">
      <c r="A18" s="142"/>
      <c r="B18" s="146"/>
      <c r="C18" s="147"/>
      <c r="D18" s="143"/>
      <c r="E18" s="124"/>
      <c r="F18" s="138"/>
      <c r="G18" s="139"/>
      <c r="H18" s="112"/>
    </row>
    <row r="19" spans="1:8" s="154" customFormat="1" ht="18" x14ac:dyDescent="0.2">
      <c r="A19" s="148"/>
      <c r="B19" s="149" t="s">
        <v>31</v>
      </c>
      <c r="C19" s="129" t="s">
        <v>113</v>
      </c>
      <c r="D19" s="150" t="s">
        <v>39</v>
      </c>
      <c r="E19" s="151">
        <v>300</v>
      </c>
      <c r="F19" s="152"/>
      <c r="G19" s="133">
        <f>E19*F19</f>
        <v>0</v>
      </c>
      <c r="H19" s="153"/>
    </row>
    <row r="20" spans="1:8" ht="18" x14ac:dyDescent="0.2">
      <c r="A20" s="142"/>
      <c r="B20" s="121"/>
      <c r="C20" s="155"/>
      <c r="D20" s="143"/>
      <c r="E20" s="137"/>
      <c r="F20" s="125"/>
      <c r="G20" s="139"/>
      <c r="H20" s="112"/>
    </row>
    <row r="21" spans="1:8" s="154" customFormat="1" ht="29.25" customHeight="1" x14ac:dyDescent="0.2">
      <c r="A21" s="148"/>
      <c r="B21" s="128" t="s">
        <v>32</v>
      </c>
      <c r="C21" s="156" t="s">
        <v>101</v>
      </c>
      <c r="D21" s="130" t="s">
        <v>10</v>
      </c>
      <c r="E21" s="131">
        <v>12</v>
      </c>
      <c r="F21" s="132"/>
      <c r="G21" s="133">
        <f>E21*F21</f>
        <v>0</v>
      </c>
      <c r="H21" s="153"/>
    </row>
    <row r="22" spans="1:8" ht="18" x14ac:dyDescent="0.2">
      <c r="A22" s="142"/>
      <c r="B22" s="146"/>
      <c r="C22" s="155"/>
      <c r="D22" s="143"/>
      <c r="E22" s="137"/>
      <c r="F22" s="125"/>
      <c r="G22" s="139"/>
      <c r="H22" s="112"/>
    </row>
    <row r="23" spans="1:8" ht="27.75" customHeight="1" x14ac:dyDescent="0.2">
      <c r="A23" s="127"/>
      <c r="B23" s="149" t="s">
        <v>33</v>
      </c>
      <c r="C23" s="156" t="s">
        <v>102</v>
      </c>
      <c r="D23" s="130" t="s">
        <v>10</v>
      </c>
      <c r="E23" s="131">
        <v>6</v>
      </c>
      <c r="F23" s="132"/>
      <c r="G23" s="133">
        <f>E23*F23</f>
        <v>0</v>
      </c>
      <c r="H23" s="112"/>
    </row>
    <row r="24" spans="1:8" ht="18" x14ac:dyDescent="0.2">
      <c r="A24" s="142"/>
      <c r="B24" s="121"/>
      <c r="C24" s="155"/>
      <c r="D24" s="143"/>
      <c r="E24" s="137"/>
      <c r="F24" s="125"/>
      <c r="G24" s="139"/>
      <c r="H24" s="112"/>
    </row>
    <row r="25" spans="1:8" ht="38.25" x14ac:dyDescent="0.2">
      <c r="A25" s="127"/>
      <c r="B25" s="128" t="s">
        <v>34</v>
      </c>
      <c r="C25" s="156" t="s">
        <v>78</v>
      </c>
      <c r="D25" s="130" t="s">
        <v>5</v>
      </c>
      <c r="E25" s="131">
        <v>3</v>
      </c>
      <c r="F25" s="132"/>
      <c r="G25" s="133">
        <f>E25*F25</f>
        <v>0</v>
      </c>
      <c r="H25" s="112"/>
    </row>
    <row r="26" spans="1:8" ht="18" x14ac:dyDescent="0.2">
      <c r="A26" s="142"/>
      <c r="B26" s="146"/>
      <c r="C26" s="155"/>
      <c r="D26" s="143"/>
      <c r="E26" s="137"/>
      <c r="F26" s="125"/>
      <c r="G26" s="139"/>
      <c r="H26" s="112"/>
    </row>
    <row r="27" spans="1:8" ht="27.75" customHeight="1" x14ac:dyDescent="0.2">
      <c r="A27" s="127"/>
      <c r="B27" s="149" t="s">
        <v>35</v>
      </c>
      <c r="C27" s="156" t="s">
        <v>132</v>
      </c>
      <c r="D27" s="130" t="s">
        <v>39</v>
      </c>
      <c r="E27" s="145">
        <v>40</v>
      </c>
      <c r="F27" s="132"/>
      <c r="G27" s="133">
        <f>E27*F27</f>
        <v>0</v>
      </c>
      <c r="H27" s="112"/>
    </row>
    <row r="28" spans="1:8" ht="18" x14ac:dyDescent="0.2">
      <c r="A28" s="142"/>
      <c r="B28" s="121"/>
      <c r="C28" s="155"/>
      <c r="D28" s="143"/>
      <c r="E28" s="124"/>
      <c r="F28" s="125"/>
      <c r="G28" s="139"/>
      <c r="H28" s="112"/>
    </row>
    <row r="29" spans="1:8" ht="27.75" customHeight="1" x14ac:dyDescent="0.2">
      <c r="A29" s="127"/>
      <c r="B29" s="128" t="s">
        <v>37</v>
      </c>
      <c r="C29" s="156" t="s">
        <v>111</v>
      </c>
      <c r="D29" s="130" t="s">
        <v>39</v>
      </c>
      <c r="E29" s="145">
        <v>40</v>
      </c>
      <c r="F29" s="132"/>
      <c r="G29" s="133">
        <f>E29*F29</f>
        <v>0</v>
      </c>
      <c r="H29" s="112"/>
    </row>
    <row r="30" spans="1:8" ht="18" x14ac:dyDescent="0.2">
      <c r="A30" s="142"/>
      <c r="B30" s="121"/>
      <c r="C30" s="155"/>
      <c r="D30" s="143"/>
      <c r="E30" s="137"/>
      <c r="F30" s="125"/>
      <c r="G30" s="139"/>
      <c r="H30" s="112"/>
    </row>
    <row r="31" spans="1:8" ht="18" x14ac:dyDescent="0.2">
      <c r="A31" s="127"/>
      <c r="B31" s="128" t="s">
        <v>40</v>
      </c>
      <c r="C31" s="156" t="s">
        <v>70</v>
      </c>
      <c r="D31" s="130" t="s">
        <v>5</v>
      </c>
      <c r="E31" s="131">
        <v>1</v>
      </c>
      <c r="F31" s="132"/>
      <c r="G31" s="133">
        <f>E31*F31</f>
        <v>0</v>
      </c>
      <c r="H31" s="112"/>
    </row>
    <row r="32" spans="1:8" ht="18" x14ac:dyDescent="0.2">
      <c r="A32" s="142"/>
      <c r="B32" s="121"/>
      <c r="C32" s="155"/>
      <c r="D32" s="164"/>
      <c r="E32" s="165"/>
      <c r="F32" s="166"/>
      <c r="G32" s="139"/>
      <c r="H32" s="112"/>
    </row>
    <row r="33" spans="1:8" ht="18" x14ac:dyDescent="0.2">
      <c r="A33" s="127"/>
      <c r="B33" s="128" t="s">
        <v>41</v>
      </c>
      <c r="C33" s="156" t="s">
        <v>120</v>
      </c>
      <c r="D33" s="130" t="s">
        <v>55</v>
      </c>
      <c r="E33" s="131">
        <v>10</v>
      </c>
      <c r="F33" s="132"/>
      <c r="G33" s="133">
        <f>SUM(G16:G31)*E33/100</f>
        <v>0</v>
      </c>
      <c r="H33" s="112"/>
    </row>
    <row r="34" spans="1:8" ht="18.75" thickBot="1" x14ac:dyDescent="0.25">
      <c r="A34" s="120"/>
      <c r="B34" s="157"/>
      <c r="C34" s="158"/>
      <c r="D34" s="136"/>
      <c r="E34" s="137"/>
      <c r="F34" s="138"/>
      <c r="G34" s="139"/>
      <c r="H34" s="112"/>
    </row>
    <row r="35" spans="1:8" ht="18.75" thickBot="1" x14ac:dyDescent="0.3">
      <c r="A35" s="296" t="s">
        <v>119</v>
      </c>
      <c r="B35" s="297"/>
      <c r="C35" s="297"/>
      <c r="D35" s="297"/>
      <c r="E35" s="297"/>
      <c r="F35" s="298"/>
      <c r="G35" s="140">
        <f>SUM(G16:G31)</f>
        <v>0</v>
      </c>
      <c r="H35" s="112"/>
    </row>
    <row r="36" spans="1:8" ht="18" x14ac:dyDescent="0.2">
      <c r="A36" s="105"/>
      <c r="B36" s="106"/>
      <c r="C36" s="107"/>
      <c r="D36" s="108"/>
      <c r="E36" s="109"/>
      <c r="F36" s="110"/>
      <c r="G36" s="111"/>
      <c r="H36" s="112"/>
    </row>
    <row r="37" spans="1:8" ht="18" x14ac:dyDescent="0.2">
      <c r="A37" s="113" t="s">
        <v>27</v>
      </c>
      <c r="B37" s="114" t="s">
        <v>38</v>
      </c>
      <c r="C37" s="115" t="s">
        <v>74</v>
      </c>
      <c r="D37" s="116"/>
      <c r="E37" s="117"/>
      <c r="F37" s="118"/>
      <c r="G37" s="119"/>
      <c r="H37" s="112"/>
    </row>
    <row r="38" spans="1:8" ht="18" x14ac:dyDescent="0.2">
      <c r="A38" s="120"/>
      <c r="B38" s="121"/>
      <c r="C38" s="122"/>
      <c r="E38" s="124"/>
      <c r="F38" s="125"/>
      <c r="G38" s="126"/>
      <c r="H38" s="112"/>
    </row>
    <row r="39" spans="1:8" ht="18" x14ac:dyDescent="0.2">
      <c r="A39" s="159"/>
      <c r="B39" s="160" t="s">
        <v>42</v>
      </c>
      <c r="C39" s="161" t="s">
        <v>103</v>
      </c>
      <c r="D39" s="162" t="s">
        <v>5</v>
      </c>
      <c r="E39" s="145">
        <v>1</v>
      </c>
      <c r="F39" s="132"/>
      <c r="G39" s="133">
        <f>E39*F39</f>
        <v>0</v>
      </c>
      <c r="H39" s="112"/>
    </row>
    <row r="40" spans="1:8" ht="18" x14ac:dyDescent="0.2">
      <c r="A40" s="120"/>
      <c r="B40" s="121"/>
      <c r="C40" s="122"/>
      <c r="E40" s="124"/>
      <c r="F40" s="125"/>
      <c r="G40" s="126"/>
      <c r="H40" s="112"/>
    </row>
    <row r="41" spans="1:8" ht="18" x14ac:dyDescent="0.2">
      <c r="A41" s="127"/>
      <c r="B41" s="160" t="s">
        <v>43</v>
      </c>
      <c r="C41" s="163" t="s">
        <v>104</v>
      </c>
      <c r="D41" s="130" t="s">
        <v>5</v>
      </c>
      <c r="E41" s="131">
        <v>1</v>
      </c>
      <c r="F41" s="132"/>
      <c r="G41" s="133">
        <f>E41*F41</f>
        <v>0</v>
      </c>
      <c r="H41" s="112"/>
    </row>
    <row r="42" spans="1:8" ht="18" x14ac:dyDescent="0.2">
      <c r="A42" s="120"/>
      <c r="B42" s="121"/>
      <c r="C42" s="122"/>
      <c r="E42" s="124"/>
      <c r="F42" s="125"/>
      <c r="G42" s="126"/>
      <c r="H42" s="112"/>
    </row>
    <row r="43" spans="1:8" ht="18" x14ac:dyDescent="0.2">
      <c r="A43" s="159"/>
      <c r="B43" s="160" t="s">
        <v>44</v>
      </c>
      <c r="C43" s="161" t="s">
        <v>105</v>
      </c>
      <c r="D43" s="162" t="s">
        <v>5</v>
      </c>
      <c r="E43" s="145">
        <v>1</v>
      </c>
      <c r="F43" s="132"/>
      <c r="G43" s="133">
        <f>E43*F43</f>
        <v>0</v>
      </c>
      <c r="H43" s="112"/>
    </row>
    <row r="44" spans="1:8" ht="18" x14ac:dyDescent="0.2">
      <c r="A44" s="120"/>
      <c r="B44" s="121"/>
      <c r="C44" s="122"/>
      <c r="E44" s="124"/>
      <c r="F44" s="125"/>
      <c r="G44" s="139"/>
      <c r="H44" s="112"/>
    </row>
    <row r="45" spans="1:8" ht="25.5" x14ac:dyDescent="0.2">
      <c r="A45" s="159"/>
      <c r="B45" s="160" t="s">
        <v>45</v>
      </c>
      <c r="C45" s="144" t="s">
        <v>135</v>
      </c>
      <c r="D45" s="162" t="s">
        <v>5</v>
      </c>
      <c r="E45" s="145">
        <v>3</v>
      </c>
      <c r="F45" s="132"/>
      <c r="G45" s="133">
        <f>E45*F45</f>
        <v>0</v>
      </c>
      <c r="H45" s="112"/>
    </row>
    <row r="46" spans="1:8" ht="18" x14ac:dyDescent="0.2">
      <c r="A46" s="120"/>
      <c r="B46" s="121"/>
      <c r="C46" s="122"/>
      <c r="E46" s="124"/>
      <c r="F46" s="125"/>
      <c r="G46" s="139"/>
      <c r="H46" s="112"/>
    </row>
    <row r="47" spans="1:8" ht="25.5" x14ac:dyDescent="0.2">
      <c r="A47" s="159"/>
      <c r="B47" s="160" t="s">
        <v>46</v>
      </c>
      <c r="C47" s="144" t="s">
        <v>118</v>
      </c>
      <c r="D47" s="162" t="s">
        <v>5</v>
      </c>
      <c r="E47" s="145">
        <v>3</v>
      </c>
      <c r="F47" s="132"/>
      <c r="G47" s="133">
        <f>E47*F47</f>
        <v>0</v>
      </c>
      <c r="H47" s="112"/>
    </row>
    <row r="48" spans="1:8" ht="18" x14ac:dyDescent="0.2">
      <c r="A48" s="120"/>
      <c r="B48" s="121"/>
      <c r="C48" s="122"/>
      <c r="E48" s="124"/>
      <c r="F48" s="125"/>
      <c r="G48" s="139"/>
      <c r="H48" s="112"/>
    </row>
    <row r="49" spans="1:13" ht="25.5" x14ac:dyDescent="0.2">
      <c r="A49" s="159"/>
      <c r="B49" s="160" t="s">
        <v>47</v>
      </c>
      <c r="C49" s="161" t="s">
        <v>117</v>
      </c>
      <c r="D49" s="162" t="s">
        <v>5</v>
      </c>
      <c r="E49" s="145">
        <v>3</v>
      </c>
      <c r="F49" s="132"/>
      <c r="G49" s="133">
        <f>E49*F49</f>
        <v>0</v>
      </c>
      <c r="H49" s="112"/>
    </row>
    <row r="50" spans="1:13" ht="18" x14ac:dyDescent="0.2">
      <c r="A50" s="120"/>
      <c r="B50" s="121"/>
      <c r="C50" s="155"/>
      <c r="D50" s="143"/>
      <c r="E50" s="137"/>
      <c r="F50" s="125"/>
      <c r="G50" s="139"/>
      <c r="H50" s="112"/>
    </row>
    <row r="51" spans="1:13" ht="27.75" customHeight="1" x14ac:dyDescent="0.2">
      <c r="A51" s="159"/>
      <c r="B51" s="160" t="s">
        <v>48</v>
      </c>
      <c r="C51" s="144" t="s">
        <v>58</v>
      </c>
      <c r="D51" s="130" t="s">
        <v>5</v>
      </c>
      <c r="E51" s="131">
        <v>1</v>
      </c>
      <c r="F51" s="132"/>
      <c r="G51" s="133">
        <f>E51*F51</f>
        <v>0</v>
      </c>
      <c r="H51" s="112"/>
    </row>
    <row r="52" spans="1:13" ht="18" x14ac:dyDescent="0.2">
      <c r="A52" s="120"/>
      <c r="B52" s="121"/>
      <c r="C52" s="155"/>
      <c r="D52" s="164"/>
      <c r="E52" s="165"/>
      <c r="F52" s="166"/>
      <c r="G52" s="139"/>
      <c r="H52" s="112"/>
    </row>
    <row r="53" spans="1:13" ht="18" x14ac:dyDescent="0.2">
      <c r="A53" s="159"/>
      <c r="B53" s="160" t="s">
        <v>49</v>
      </c>
      <c r="C53" s="156" t="s">
        <v>54</v>
      </c>
      <c r="D53" s="130" t="s">
        <v>55</v>
      </c>
      <c r="E53" s="131">
        <v>10</v>
      </c>
      <c r="F53" s="132"/>
      <c r="G53" s="133">
        <f>SUM(G38:G51)*E53/100</f>
        <v>0</v>
      </c>
      <c r="H53" s="112"/>
    </row>
    <row r="54" spans="1:13" ht="18.75" thickBot="1" x14ac:dyDescent="0.25">
      <c r="A54" s="120"/>
      <c r="B54" s="157"/>
      <c r="C54" s="158"/>
      <c r="D54" s="136"/>
      <c r="E54" s="137"/>
      <c r="F54" s="138"/>
      <c r="G54" s="139"/>
      <c r="H54" s="112"/>
    </row>
    <row r="55" spans="1:13" ht="18.75" thickBot="1" x14ac:dyDescent="0.3">
      <c r="A55" s="296" t="s">
        <v>77</v>
      </c>
      <c r="B55" s="297"/>
      <c r="C55" s="297"/>
      <c r="D55" s="297"/>
      <c r="E55" s="297"/>
      <c r="F55" s="298"/>
      <c r="G55" s="140">
        <f>SUM(G37:G53)</f>
        <v>0</v>
      </c>
      <c r="H55" s="112"/>
    </row>
    <row r="56" spans="1:13" ht="18.75" thickBot="1" x14ac:dyDescent="0.3">
      <c r="A56" s="167"/>
      <c r="B56" s="168"/>
      <c r="C56" s="169"/>
      <c r="D56" s="168"/>
      <c r="E56" s="168"/>
      <c r="F56" s="168"/>
      <c r="G56" s="170"/>
      <c r="H56" s="112"/>
    </row>
    <row r="57" spans="1:13" ht="18.75" customHeight="1" thickBot="1" x14ac:dyDescent="0.3">
      <c r="A57" s="299" t="s">
        <v>76</v>
      </c>
      <c r="B57" s="300"/>
      <c r="C57" s="300"/>
      <c r="D57" s="300"/>
      <c r="E57" s="300"/>
      <c r="F57" s="301"/>
      <c r="G57" s="171">
        <f>G13+G35+G55</f>
        <v>0</v>
      </c>
    </row>
    <row r="59" spans="1:13" ht="18.75" customHeight="1" x14ac:dyDescent="0.2"/>
    <row r="62" spans="1:13" x14ac:dyDescent="0.2">
      <c r="I62" s="173"/>
    </row>
    <row r="63" spans="1:13" x14ac:dyDescent="0.2">
      <c r="I63" s="173"/>
    </row>
    <row r="64" spans="1:13" x14ac:dyDescent="0.2">
      <c r="I64" s="173"/>
      <c r="M64" s="177"/>
    </row>
    <row r="65" spans="9:9" x14ac:dyDescent="0.2">
      <c r="I65" s="173"/>
    </row>
    <row r="66" spans="9:9" x14ac:dyDescent="0.2">
      <c r="I66" s="173"/>
    </row>
    <row r="67" spans="9:9" x14ac:dyDescent="0.2">
      <c r="I67" s="173"/>
    </row>
    <row r="68" spans="9:9" x14ac:dyDescent="0.2">
      <c r="I68" s="173"/>
    </row>
    <row r="69" spans="9:9" x14ac:dyDescent="0.2">
      <c r="I69" s="173"/>
    </row>
    <row r="70" spans="9:9" x14ac:dyDescent="0.2">
      <c r="I70" s="173"/>
    </row>
    <row r="71" spans="9:9" x14ac:dyDescent="0.2">
      <c r="I71" s="173"/>
    </row>
    <row r="72" spans="9:9" x14ac:dyDescent="0.2">
      <c r="I72" s="173"/>
    </row>
    <row r="73" spans="9:9" x14ac:dyDescent="0.2">
      <c r="I73" s="173"/>
    </row>
  </sheetData>
  <mergeCells count="8">
    <mergeCell ref="A35:F35"/>
    <mergeCell ref="A57:F57"/>
    <mergeCell ref="A55:F55"/>
    <mergeCell ref="B2:G2"/>
    <mergeCell ref="B4:G4"/>
    <mergeCell ref="A6:B6"/>
    <mergeCell ref="A7:B7"/>
    <mergeCell ref="A13:F13"/>
  </mergeCells>
  <pageMargins left="0.78740157480314965" right="0.51181102362204722" top="0.94488188976377963" bottom="0.94488188976377963" header="0.51181102362204722" footer="0.51181102362204722"/>
  <pageSetup paperSize="9" scale="70" fitToHeight="0" orientation="portrait" r:id="rId1"/>
  <headerFooter alignWithMargins="0">
    <oddHeader>&amp;L&amp;"Verdana,Navadno"&amp;8Energetika Ljubljana d.o.o. &amp;C&amp;"Verdana,Navadno"&amp;8Obnova SPTE TOŠ - Sistem lastne rabe kogeneracije &amp;R&amp;"Verdana,Navadno"&amp;8 1353/20 - DZR</oddHeader>
    <oddFooter>&amp;L&amp;"Verdana,Navadno"&amp;8ELSING d.o.o., Ljubljana
&amp;"Verdana,Poševno"&amp;F, &amp;D&amp;R&amp;"Verdana,Navadno"&amp;8&amp;P od &amp;N</oddFooter>
  </headerFooter>
  <rowBreaks count="1" manualBreakCount="1">
    <brk id="35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3" tint="-0.499984740745262"/>
    <pageSetUpPr fitToPage="1"/>
  </sheetPr>
  <dimension ref="A1:I71"/>
  <sheetViews>
    <sheetView view="pageBreakPreview" zoomScale="130" zoomScaleNormal="70" zoomScaleSheetLayoutView="130" workbookViewId="0">
      <pane ySplit="7" topLeftCell="A8" activePane="bottomLeft" state="frozen"/>
      <selection activeCell="F32" sqref="F32"/>
      <selection pane="bottomLeft" activeCell="F32" sqref="F32"/>
    </sheetView>
  </sheetViews>
  <sheetFormatPr defaultColWidth="9.140625" defaultRowHeight="12.75" x14ac:dyDescent="0.2"/>
  <cols>
    <col min="1" max="1" width="5.7109375" style="173" customWidth="1"/>
    <col min="2" max="2" width="7.7109375" style="174" customWidth="1"/>
    <col min="3" max="3" width="57.5703125" style="175" customWidth="1"/>
    <col min="4" max="4" width="9" style="123" customWidth="1"/>
    <col min="5" max="5" width="11.85546875" style="176" customWidth="1"/>
    <col min="6" max="6" width="15.42578125" style="176" customWidth="1"/>
    <col min="7" max="7" width="21.140625" style="176" customWidth="1"/>
    <col min="8" max="8" width="9.140625" style="172"/>
    <col min="9" max="16384" width="9.140625" style="84"/>
  </cols>
  <sheetData>
    <row r="1" spans="1:8" ht="9.1999999999999993" customHeight="1" x14ac:dyDescent="0.2">
      <c r="H1" s="87"/>
    </row>
    <row r="2" spans="1:8" ht="24" customHeight="1" x14ac:dyDescent="0.25">
      <c r="A2" s="88" t="s">
        <v>38</v>
      </c>
      <c r="B2" s="302" t="s">
        <v>72</v>
      </c>
      <c r="C2" s="302"/>
      <c r="D2" s="302"/>
      <c r="E2" s="302"/>
      <c r="F2" s="302"/>
      <c r="G2" s="302"/>
      <c r="H2" s="87"/>
    </row>
    <row r="3" spans="1:8" ht="3" customHeight="1" x14ac:dyDescent="0.25">
      <c r="A3" s="88"/>
      <c r="B3" s="89"/>
      <c r="C3" s="90"/>
      <c r="D3" s="89"/>
      <c r="E3" s="89"/>
      <c r="F3" s="89"/>
      <c r="G3" s="89"/>
      <c r="H3" s="87"/>
    </row>
    <row r="4" spans="1:8" ht="18.75" customHeight="1" x14ac:dyDescent="0.25">
      <c r="A4" s="91"/>
      <c r="B4" s="303"/>
      <c r="C4" s="303"/>
      <c r="D4" s="303"/>
      <c r="E4" s="303"/>
      <c r="F4" s="303"/>
      <c r="G4" s="303"/>
      <c r="H4" s="87"/>
    </row>
    <row r="5" spans="1:8" ht="10.5" customHeight="1" thickBot="1" x14ac:dyDescent="0.3">
      <c r="A5" s="92"/>
      <c r="B5" s="93"/>
      <c r="C5" s="94"/>
      <c r="D5" s="93"/>
      <c r="E5" s="93"/>
      <c r="F5" s="93"/>
      <c r="G5" s="93"/>
      <c r="H5" s="87"/>
    </row>
    <row r="6" spans="1:8" s="100" customFormat="1" ht="12.95" customHeight="1" x14ac:dyDescent="0.2">
      <c r="A6" s="304" t="s">
        <v>13</v>
      </c>
      <c r="B6" s="305"/>
      <c r="C6" s="95" t="s">
        <v>3</v>
      </c>
      <c r="D6" s="96" t="s">
        <v>4</v>
      </c>
      <c r="E6" s="97" t="s">
        <v>19</v>
      </c>
      <c r="F6" s="97" t="s">
        <v>15</v>
      </c>
      <c r="G6" s="98" t="s">
        <v>17</v>
      </c>
      <c r="H6" s="99"/>
    </row>
    <row r="7" spans="1:8" ht="26.25" customHeight="1" thickBot="1" x14ac:dyDescent="0.25">
      <c r="A7" s="306" t="s">
        <v>12</v>
      </c>
      <c r="B7" s="307"/>
      <c r="C7" s="101"/>
      <c r="D7" s="102"/>
      <c r="E7" s="103" t="s">
        <v>14</v>
      </c>
      <c r="F7" s="103" t="s">
        <v>16</v>
      </c>
      <c r="G7" s="104" t="s">
        <v>18</v>
      </c>
      <c r="H7" s="87"/>
    </row>
    <row r="8" spans="1:8" ht="18" x14ac:dyDescent="0.2">
      <c r="A8" s="105"/>
      <c r="B8" s="106"/>
      <c r="C8" s="107"/>
      <c r="D8" s="108"/>
      <c r="E8" s="109"/>
      <c r="F8" s="110"/>
      <c r="G8" s="111"/>
      <c r="H8" s="112"/>
    </row>
    <row r="9" spans="1:8" ht="18" x14ac:dyDescent="0.2">
      <c r="A9" s="113" t="s">
        <v>38</v>
      </c>
      <c r="B9" s="114" t="s">
        <v>1</v>
      </c>
      <c r="C9" s="115" t="s">
        <v>122</v>
      </c>
      <c r="D9" s="116"/>
      <c r="E9" s="117"/>
      <c r="F9" s="118"/>
      <c r="G9" s="119"/>
      <c r="H9" s="112"/>
    </row>
    <row r="10" spans="1:8" ht="18" x14ac:dyDescent="0.2">
      <c r="A10" s="120"/>
      <c r="B10" s="121"/>
      <c r="C10" s="122"/>
      <c r="E10" s="124"/>
      <c r="F10" s="125"/>
      <c r="G10" s="126"/>
      <c r="H10" s="112"/>
    </row>
    <row r="11" spans="1:8" ht="18" x14ac:dyDescent="0.2">
      <c r="A11" s="200"/>
      <c r="B11" s="146"/>
      <c r="C11" s="85"/>
      <c r="D11" s="182"/>
      <c r="E11" s="183"/>
      <c r="F11" s="196"/>
      <c r="G11" s="185"/>
      <c r="H11" s="112"/>
    </row>
    <row r="12" spans="1:8" ht="18" x14ac:dyDescent="0.2">
      <c r="A12" s="127"/>
      <c r="B12" s="128" t="s">
        <v>6</v>
      </c>
      <c r="C12" s="178" t="s">
        <v>124</v>
      </c>
      <c r="D12" s="130" t="s">
        <v>10</v>
      </c>
      <c r="E12" s="131">
        <v>1</v>
      </c>
      <c r="F12" s="132"/>
      <c r="G12" s="133">
        <f>E12*F12</f>
        <v>0</v>
      </c>
      <c r="H12" s="112"/>
    </row>
    <row r="13" spans="1:8" ht="18" x14ac:dyDescent="0.2">
      <c r="A13" s="142"/>
      <c r="B13" s="157"/>
      <c r="D13" s="143"/>
      <c r="E13" s="137"/>
      <c r="F13" s="125"/>
      <c r="G13" s="139"/>
      <c r="H13" s="112"/>
    </row>
    <row r="14" spans="1:8" ht="18" x14ac:dyDescent="0.2">
      <c r="A14" s="127"/>
      <c r="B14" s="128" t="s">
        <v>7</v>
      </c>
      <c r="C14" s="178" t="s">
        <v>125</v>
      </c>
      <c r="D14" s="130" t="s">
        <v>10</v>
      </c>
      <c r="E14" s="131">
        <v>1</v>
      </c>
      <c r="F14" s="132"/>
      <c r="G14" s="133">
        <f>E14*F14</f>
        <v>0</v>
      </c>
      <c r="H14" s="112"/>
    </row>
    <row r="15" spans="1:8" ht="18" x14ac:dyDescent="0.2">
      <c r="A15" s="142"/>
      <c r="B15" s="157"/>
      <c r="D15" s="143"/>
      <c r="E15" s="137"/>
      <c r="F15" s="125"/>
      <c r="G15" s="139"/>
      <c r="H15" s="112"/>
    </row>
    <row r="16" spans="1:8" ht="25.5" x14ac:dyDescent="0.2">
      <c r="A16" s="127"/>
      <c r="B16" s="128" t="s">
        <v>8</v>
      </c>
      <c r="C16" s="178" t="s">
        <v>126</v>
      </c>
      <c r="D16" s="130" t="s">
        <v>10</v>
      </c>
      <c r="E16" s="131">
        <v>1</v>
      </c>
      <c r="F16" s="132"/>
      <c r="G16" s="133">
        <f>E16*F16</f>
        <v>0</v>
      </c>
      <c r="H16" s="112"/>
    </row>
    <row r="17" spans="1:8" ht="18" x14ac:dyDescent="0.2">
      <c r="A17" s="142"/>
      <c r="B17" s="121"/>
      <c r="C17" s="147"/>
      <c r="D17" s="143"/>
      <c r="E17" s="137"/>
      <c r="F17" s="125"/>
      <c r="G17" s="139"/>
      <c r="H17" s="112"/>
    </row>
    <row r="18" spans="1:8" ht="25.5" x14ac:dyDescent="0.2">
      <c r="A18" s="127"/>
      <c r="B18" s="128" t="s">
        <v>9</v>
      </c>
      <c r="C18" s="141" t="s">
        <v>130</v>
      </c>
      <c r="D18" s="130" t="s">
        <v>5</v>
      </c>
      <c r="E18" s="131">
        <v>1</v>
      </c>
      <c r="F18" s="132"/>
      <c r="G18" s="133">
        <f>E18*F18</f>
        <v>0</v>
      </c>
      <c r="H18" s="112"/>
    </row>
    <row r="19" spans="1:8" ht="18" x14ac:dyDescent="0.2">
      <c r="A19" s="142"/>
      <c r="B19" s="157"/>
      <c r="C19" s="155"/>
      <c r="D19" s="143"/>
      <c r="E19" s="137"/>
      <c r="F19" s="125"/>
      <c r="G19" s="139"/>
      <c r="H19" s="112"/>
    </row>
    <row r="20" spans="1:8" ht="18" x14ac:dyDescent="0.2">
      <c r="A20" s="127"/>
      <c r="B20" s="128" t="s">
        <v>28</v>
      </c>
      <c r="C20" s="156" t="s">
        <v>70</v>
      </c>
      <c r="D20" s="130" t="s">
        <v>5</v>
      </c>
      <c r="E20" s="131">
        <v>1</v>
      </c>
      <c r="F20" s="132"/>
      <c r="G20" s="133">
        <f>E20*F20</f>
        <v>0</v>
      </c>
      <c r="H20" s="112"/>
    </row>
    <row r="21" spans="1:8" ht="18" x14ac:dyDescent="0.2">
      <c r="A21" s="120"/>
      <c r="B21" s="121"/>
      <c r="C21" s="155"/>
      <c r="D21" s="164"/>
      <c r="E21" s="165"/>
      <c r="F21" s="166"/>
      <c r="G21" s="139"/>
      <c r="H21" s="112"/>
    </row>
    <row r="22" spans="1:8" ht="18" x14ac:dyDescent="0.2">
      <c r="A22" s="127"/>
      <c r="B22" s="128" t="s">
        <v>26</v>
      </c>
      <c r="C22" s="156" t="s">
        <v>120</v>
      </c>
      <c r="D22" s="130" t="s">
        <v>55</v>
      </c>
      <c r="E22" s="131">
        <v>10</v>
      </c>
      <c r="F22" s="132"/>
      <c r="G22" s="133">
        <f>SUM(G11:G20)*E22/100</f>
        <v>0</v>
      </c>
      <c r="H22" s="112"/>
    </row>
    <row r="23" spans="1:8" ht="18.75" thickBot="1" x14ac:dyDescent="0.25">
      <c r="A23" s="120"/>
      <c r="B23" s="134"/>
      <c r="C23" s="135"/>
      <c r="D23" s="136"/>
      <c r="E23" s="137"/>
      <c r="F23" s="138"/>
      <c r="G23" s="139"/>
      <c r="H23" s="112"/>
    </row>
    <row r="24" spans="1:8" ht="18.75" customHeight="1" thickBot="1" x14ac:dyDescent="0.3">
      <c r="A24" s="296" t="s">
        <v>123</v>
      </c>
      <c r="B24" s="297"/>
      <c r="C24" s="297"/>
      <c r="D24" s="297"/>
      <c r="E24" s="297"/>
      <c r="F24" s="298"/>
      <c r="G24" s="140">
        <f>SUM(G8:G23)</f>
        <v>0</v>
      </c>
      <c r="H24" s="112"/>
    </row>
    <row r="25" spans="1:8" ht="18" x14ac:dyDescent="0.2">
      <c r="A25" s="105"/>
      <c r="B25" s="106"/>
      <c r="C25" s="107"/>
      <c r="D25" s="108"/>
      <c r="E25" s="109"/>
      <c r="F25" s="110"/>
      <c r="G25" s="111"/>
      <c r="H25" s="112"/>
    </row>
    <row r="26" spans="1:8" ht="18" x14ac:dyDescent="0.2">
      <c r="A26" s="113" t="s">
        <v>38</v>
      </c>
      <c r="B26" s="114" t="s">
        <v>27</v>
      </c>
      <c r="C26" s="115" t="s">
        <v>107</v>
      </c>
      <c r="D26" s="116"/>
      <c r="E26" s="117"/>
      <c r="F26" s="118"/>
      <c r="G26" s="119"/>
      <c r="H26" s="112"/>
    </row>
    <row r="27" spans="1:8" ht="18" x14ac:dyDescent="0.2">
      <c r="A27" s="120"/>
      <c r="B27" s="121"/>
      <c r="C27" s="122"/>
      <c r="E27" s="124"/>
      <c r="F27" s="125"/>
      <c r="G27" s="126"/>
      <c r="H27" s="112"/>
    </row>
    <row r="28" spans="1:8" ht="18" x14ac:dyDescent="0.2">
      <c r="A28" s="127"/>
      <c r="B28" s="128" t="s">
        <v>30</v>
      </c>
      <c r="C28" s="141" t="s">
        <v>131</v>
      </c>
      <c r="D28" s="130" t="s">
        <v>39</v>
      </c>
      <c r="E28" s="145">
        <v>140</v>
      </c>
      <c r="F28" s="132"/>
      <c r="G28" s="133">
        <f>E28*F28</f>
        <v>0</v>
      </c>
      <c r="H28" s="112"/>
    </row>
    <row r="29" spans="1:8" ht="18" x14ac:dyDescent="0.2">
      <c r="A29" s="142"/>
      <c r="B29" s="121"/>
      <c r="C29" s="147"/>
      <c r="D29" s="143"/>
      <c r="E29" s="124"/>
      <c r="F29" s="138"/>
      <c r="G29" s="139"/>
      <c r="H29" s="112"/>
    </row>
    <row r="30" spans="1:8" ht="25.5" x14ac:dyDescent="0.2">
      <c r="A30" s="148"/>
      <c r="B30" s="128" t="s">
        <v>31</v>
      </c>
      <c r="C30" s="156" t="s">
        <v>79</v>
      </c>
      <c r="D30" s="130" t="s">
        <v>10</v>
      </c>
      <c r="E30" s="131">
        <v>28</v>
      </c>
      <c r="F30" s="132"/>
      <c r="G30" s="133">
        <f>E30*F30</f>
        <v>0</v>
      </c>
      <c r="H30" s="112"/>
    </row>
    <row r="31" spans="1:8" ht="18" x14ac:dyDescent="0.2">
      <c r="A31" s="142"/>
      <c r="B31" s="121"/>
      <c r="C31" s="155"/>
      <c r="D31" s="143"/>
      <c r="E31" s="137"/>
      <c r="F31" s="125"/>
      <c r="G31" s="139"/>
      <c r="H31" s="112"/>
    </row>
    <row r="32" spans="1:8" ht="25.5" x14ac:dyDescent="0.2">
      <c r="A32" s="127"/>
      <c r="B32" s="128" t="s">
        <v>32</v>
      </c>
      <c r="C32" s="156" t="s">
        <v>133</v>
      </c>
      <c r="D32" s="130" t="s">
        <v>5</v>
      </c>
      <c r="E32" s="131">
        <v>1</v>
      </c>
      <c r="F32" s="132"/>
      <c r="G32" s="133">
        <f>E32*F32</f>
        <v>0</v>
      </c>
      <c r="H32" s="112"/>
    </row>
    <row r="33" spans="1:8" ht="18" x14ac:dyDescent="0.2">
      <c r="A33" s="142"/>
      <c r="B33" s="121"/>
      <c r="C33" s="155"/>
      <c r="D33" s="143"/>
      <c r="E33" s="137"/>
      <c r="F33" s="125"/>
      <c r="G33" s="139"/>
      <c r="H33" s="112"/>
    </row>
    <row r="34" spans="1:8" ht="38.25" x14ac:dyDescent="0.2">
      <c r="A34" s="127"/>
      <c r="B34" s="128" t="s">
        <v>33</v>
      </c>
      <c r="C34" s="156" t="s">
        <v>78</v>
      </c>
      <c r="D34" s="130" t="s">
        <v>5</v>
      </c>
      <c r="E34" s="131">
        <v>3</v>
      </c>
      <c r="F34" s="132"/>
      <c r="G34" s="133">
        <f>E34*F34</f>
        <v>0</v>
      </c>
      <c r="H34" s="112"/>
    </row>
    <row r="35" spans="1:8" ht="18" x14ac:dyDescent="0.2">
      <c r="A35" s="142"/>
      <c r="B35" s="121"/>
      <c r="C35" s="155"/>
      <c r="D35" s="143"/>
      <c r="E35" s="137"/>
      <c r="F35" s="125"/>
      <c r="G35" s="139"/>
      <c r="H35" s="112"/>
    </row>
    <row r="36" spans="1:8" ht="27.75" customHeight="1" x14ac:dyDescent="0.2">
      <c r="A36" s="127"/>
      <c r="B36" s="128" t="s">
        <v>34</v>
      </c>
      <c r="C36" s="156" t="s">
        <v>132</v>
      </c>
      <c r="D36" s="130" t="s">
        <v>39</v>
      </c>
      <c r="E36" s="145">
        <v>10</v>
      </c>
      <c r="F36" s="132"/>
      <c r="G36" s="133">
        <f>E36*F36</f>
        <v>0</v>
      </c>
      <c r="H36" s="112"/>
    </row>
    <row r="37" spans="1:8" ht="18" x14ac:dyDescent="0.2">
      <c r="A37" s="142"/>
      <c r="B37" s="121"/>
      <c r="C37" s="155"/>
      <c r="D37" s="143"/>
      <c r="E37" s="124"/>
      <c r="F37" s="125"/>
      <c r="G37" s="139"/>
      <c r="H37" s="112"/>
    </row>
    <row r="38" spans="1:8" ht="25.5" x14ac:dyDescent="0.2">
      <c r="A38" s="127"/>
      <c r="B38" s="128" t="s">
        <v>35</v>
      </c>
      <c r="C38" s="156" t="s">
        <v>111</v>
      </c>
      <c r="D38" s="130" t="s">
        <v>39</v>
      </c>
      <c r="E38" s="145">
        <v>10</v>
      </c>
      <c r="F38" s="132"/>
      <c r="G38" s="133">
        <f>E38*F38</f>
        <v>0</v>
      </c>
      <c r="H38" s="112"/>
    </row>
    <row r="39" spans="1:8" ht="18" x14ac:dyDescent="0.2">
      <c r="A39" s="142"/>
      <c r="B39" s="121"/>
      <c r="C39" s="155"/>
      <c r="D39" s="143"/>
      <c r="E39" s="137"/>
      <c r="F39" s="125"/>
      <c r="G39" s="139"/>
      <c r="H39" s="112"/>
    </row>
    <row r="40" spans="1:8" ht="18" x14ac:dyDescent="0.2">
      <c r="A40" s="127"/>
      <c r="B40" s="128" t="s">
        <v>37</v>
      </c>
      <c r="C40" s="156" t="s">
        <v>70</v>
      </c>
      <c r="D40" s="130" t="s">
        <v>5</v>
      </c>
      <c r="E40" s="131">
        <v>1</v>
      </c>
      <c r="F40" s="132"/>
      <c r="G40" s="133">
        <f>E40*F40</f>
        <v>0</v>
      </c>
      <c r="H40" s="112"/>
    </row>
    <row r="41" spans="1:8" ht="18" x14ac:dyDescent="0.2">
      <c r="A41" s="142"/>
      <c r="B41" s="121"/>
      <c r="C41" s="155"/>
      <c r="D41" s="164"/>
      <c r="E41" s="165"/>
      <c r="F41" s="166"/>
      <c r="G41" s="139"/>
      <c r="H41" s="112"/>
    </row>
    <row r="42" spans="1:8" ht="18" x14ac:dyDescent="0.2">
      <c r="A42" s="127"/>
      <c r="B42" s="128" t="s">
        <v>40</v>
      </c>
      <c r="C42" s="156" t="s">
        <v>120</v>
      </c>
      <c r="D42" s="130" t="s">
        <v>55</v>
      </c>
      <c r="E42" s="131">
        <v>10</v>
      </c>
      <c r="F42" s="132"/>
      <c r="G42" s="133">
        <f>SUM(G27:G40)*E42/100</f>
        <v>0</v>
      </c>
      <c r="H42" s="112"/>
    </row>
    <row r="43" spans="1:8" ht="18.75" thickBot="1" x14ac:dyDescent="0.25">
      <c r="A43" s="120"/>
      <c r="B43" s="157"/>
      <c r="C43" s="158"/>
      <c r="D43" s="136"/>
      <c r="E43" s="137"/>
      <c r="F43" s="138"/>
      <c r="G43" s="139"/>
      <c r="H43" s="112"/>
    </row>
    <row r="44" spans="1:8" ht="18.75" thickBot="1" x14ac:dyDescent="0.3">
      <c r="A44" s="296" t="s">
        <v>92</v>
      </c>
      <c r="B44" s="297"/>
      <c r="C44" s="297"/>
      <c r="D44" s="297"/>
      <c r="E44" s="297"/>
      <c r="F44" s="298"/>
      <c r="G44" s="140">
        <f>SUM(G25:G43)</f>
        <v>0</v>
      </c>
      <c r="H44" s="112"/>
    </row>
    <row r="45" spans="1:8" ht="18" x14ac:dyDescent="0.2">
      <c r="A45" s="105"/>
      <c r="B45" s="106"/>
      <c r="C45" s="107"/>
      <c r="D45" s="108"/>
      <c r="E45" s="109"/>
      <c r="F45" s="110"/>
      <c r="G45" s="111"/>
      <c r="H45" s="112"/>
    </row>
    <row r="46" spans="1:8" ht="18" x14ac:dyDescent="0.2">
      <c r="A46" s="113" t="s">
        <v>38</v>
      </c>
      <c r="B46" s="114" t="s">
        <v>38</v>
      </c>
      <c r="C46" s="115" t="s">
        <v>74</v>
      </c>
      <c r="D46" s="116"/>
      <c r="E46" s="117"/>
      <c r="F46" s="118"/>
      <c r="G46" s="119"/>
      <c r="H46" s="112"/>
    </row>
    <row r="47" spans="1:8" ht="18" x14ac:dyDescent="0.2">
      <c r="A47" s="181"/>
      <c r="B47" s="256"/>
      <c r="C47" s="147"/>
      <c r="D47" s="86"/>
      <c r="E47" s="237"/>
      <c r="F47" s="196"/>
      <c r="G47" s="238"/>
      <c r="H47" s="112"/>
    </row>
    <row r="48" spans="1:8" ht="18" x14ac:dyDescent="0.2">
      <c r="A48" s="159"/>
      <c r="B48" s="160" t="s">
        <v>42</v>
      </c>
      <c r="C48" s="161" t="s">
        <v>114</v>
      </c>
      <c r="D48" s="162" t="s">
        <v>5</v>
      </c>
      <c r="E48" s="145">
        <v>1</v>
      </c>
      <c r="F48" s="132"/>
      <c r="G48" s="133">
        <f>E48*F48</f>
        <v>0</v>
      </c>
      <c r="H48" s="112"/>
    </row>
    <row r="49" spans="1:8" ht="18" x14ac:dyDescent="0.2">
      <c r="A49" s="120"/>
      <c r="B49" s="186"/>
      <c r="C49" s="122"/>
      <c r="E49" s="124"/>
      <c r="F49" s="125"/>
      <c r="G49" s="126"/>
      <c r="H49" s="112"/>
    </row>
    <row r="50" spans="1:8" ht="18" x14ac:dyDescent="0.2">
      <c r="A50" s="159"/>
      <c r="B50" s="160" t="s">
        <v>43</v>
      </c>
      <c r="C50" s="163" t="s">
        <v>115</v>
      </c>
      <c r="D50" s="162" t="s">
        <v>5</v>
      </c>
      <c r="E50" s="145">
        <v>1</v>
      </c>
      <c r="F50" s="132"/>
      <c r="G50" s="133">
        <f>E50*F50</f>
        <v>0</v>
      </c>
      <c r="H50" s="112"/>
    </row>
    <row r="51" spans="1:8" ht="18" x14ac:dyDescent="0.2">
      <c r="A51" s="120"/>
      <c r="B51" s="186"/>
      <c r="C51" s="122"/>
      <c r="E51" s="124"/>
      <c r="F51" s="125"/>
      <c r="G51" s="126"/>
      <c r="H51" s="112"/>
    </row>
    <row r="52" spans="1:8" ht="18" x14ac:dyDescent="0.2">
      <c r="A52" s="127"/>
      <c r="B52" s="160" t="s">
        <v>44</v>
      </c>
      <c r="C52" s="161" t="s">
        <v>116</v>
      </c>
      <c r="D52" s="130" t="s">
        <v>5</v>
      </c>
      <c r="E52" s="131">
        <v>1</v>
      </c>
      <c r="F52" s="132"/>
      <c r="G52" s="133">
        <f>E52*F52</f>
        <v>0</v>
      </c>
      <c r="H52" s="112"/>
    </row>
    <row r="53" spans="1:8" ht="18" x14ac:dyDescent="0.2">
      <c r="A53" s="120"/>
      <c r="B53" s="186"/>
      <c r="C53" s="122"/>
      <c r="E53" s="124"/>
      <c r="F53" s="125"/>
      <c r="G53" s="139"/>
      <c r="H53" s="112"/>
    </row>
    <row r="54" spans="1:8" ht="25.5" x14ac:dyDescent="0.2">
      <c r="A54" s="159"/>
      <c r="B54" s="160" t="s">
        <v>45</v>
      </c>
      <c r="C54" s="144" t="s">
        <v>136</v>
      </c>
      <c r="D54" s="162" t="s">
        <v>5</v>
      </c>
      <c r="E54" s="145">
        <v>1</v>
      </c>
      <c r="F54" s="132"/>
      <c r="G54" s="133">
        <f>E54*F54</f>
        <v>0</v>
      </c>
      <c r="H54" s="112"/>
    </row>
    <row r="55" spans="1:8" ht="18" x14ac:dyDescent="0.2">
      <c r="A55" s="120"/>
      <c r="B55" s="186"/>
      <c r="C55" s="122"/>
      <c r="E55" s="124"/>
      <c r="F55" s="125"/>
      <c r="G55" s="139"/>
      <c r="H55" s="112"/>
    </row>
    <row r="56" spans="1:8" ht="25.5" x14ac:dyDescent="0.2">
      <c r="A56" s="159"/>
      <c r="B56" s="160" t="s">
        <v>46</v>
      </c>
      <c r="C56" s="144" t="s">
        <v>134</v>
      </c>
      <c r="D56" s="162" t="s">
        <v>5</v>
      </c>
      <c r="E56" s="145">
        <v>1</v>
      </c>
      <c r="F56" s="132"/>
      <c r="G56" s="133">
        <f>E56*F56</f>
        <v>0</v>
      </c>
      <c r="H56" s="112"/>
    </row>
    <row r="57" spans="1:8" ht="18" x14ac:dyDescent="0.2">
      <c r="A57" s="120"/>
      <c r="B57" s="186"/>
      <c r="C57" s="122"/>
      <c r="E57" s="124"/>
      <c r="F57" s="125"/>
      <c r="G57" s="139"/>
      <c r="H57" s="112"/>
    </row>
    <row r="58" spans="1:8" ht="25.5" x14ac:dyDescent="0.2">
      <c r="A58" s="159"/>
      <c r="B58" s="160" t="s">
        <v>47</v>
      </c>
      <c r="C58" s="161" t="s">
        <v>137</v>
      </c>
      <c r="D58" s="162" t="s">
        <v>5</v>
      </c>
      <c r="E58" s="145">
        <v>1</v>
      </c>
      <c r="F58" s="132"/>
      <c r="G58" s="133">
        <f>E58*F58</f>
        <v>0</v>
      </c>
      <c r="H58" s="112"/>
    </row>
    <row r="59" spans="1:8" ht="18" x14ac:dyDescent="0.2">
      <c r="A59" s="120"/>
      <c r="B59" s="186"/>
      <c r="C59" s="155"/>
      <c r="D59" s="143"/>
      <c r="E59" s="137"/>
      <c r="F59" s="125"/>
      <c r="G59" s="139"/>
      <c r="H59" s="112"/>
    </row>
    <row r="60" spans="1:8" ht="27.75" customHeight="1" x14ac:dyDescent="0.2">
      <c r="A60" s="159"/>
      <c r="B60" s="160" t="s">
        <v>48</v>
      </c>
      <c r="C60" s="144" t="s">
        <v>58</v>
      </c>
      <c r="D60" s="130" t="s">
        <v>5</v>
      </c>
      <c r="E60" s="131">
        <v>1</v>
      </c>
      <c r="F60" s="132"/>
      <c r="G60" s="133">
        <f>E60*F60</f>
        <v>0</v>
      </c>
      <c r="H60" s="112"/>
    </row>
    <row r="61" spans="1:8" ht="18" x14ac:dyDescent="0.2">
      <c r="A61" s="120"/>
      <c r="B61" s="186"/>
      <c r="C61" s="155"/>
      <c r="D61" s="164"/>
      <c r="E61" s="165"/>
      <c r="F61" s="166"/>
      <c r="G61" s="139"/>
      <c r="H61" s="112"/>
    </row>
    <row r="62" spans="1:8" ht="18" x14ac:dyDescent="0.2">
      <c r="A62" s="159"/>
      <c r="B62" s="160" t="s">
        <v>49</v>
      </c>
      <c r="C62" s="156" t="s">
        <v>54</v>
      </c>
      <c r="D62" s="130" t="s">
        <v>55</v>
      </c>
      <c r="E62" s="131">
        <v>10</v>
      </c>
      <c r="F62" s="132"/>
      <c r="G62" s="133">
        <f>SUM(G47:G60)*E62/100</f>
        <v>0</v>
      </c>
      <c r="H62" s="112"/>
    </row>
    <row r="63" spans="1:8" ht="18.75" thickBot="1" x14ac:dyDescent="0.25">
      <c r="A63" s="120"/>
      <c r="B63" s="157"/>
      <c r="C63" s="158"/>
      <c r="D63" s="136"/>
      <c r="E63" s="137"/>
      <c r="F63" s="138"/>
      <c r="G63" s="139"/>
      <c r="H63" s="112"/>
    </row>
    <row r="64" spans="1:8" ht="18.75" thickBot="1" x14ac:dyDescent="0.3">
      <c r="A64" s="296" t="s">
        <v>91</v>
      </c>
      <c r="B64" s="297"/>
      <c r="C64" s="297"/>
      <c r="D64" s="297"/>
      <c r="E64" s="297"/>
      <c r="F64" s="298"/>
      <c r="G64" s="140">
        <f>SUM(G47:G62)</f>
        <v>0</v>
      </c>
      <c r="H64" s="112"/>
    </row>
    <row r="65" spans="1:9" ht="18.75" thickBot="1" x14ac:dyDescent="0.3">
      <c r="A65" s="167"/>
      <c r="B65" s="168"/>
      <c r="C65" s="169"/>
      <c r="D65" s="168"/>
      <c r="E65" s="168"/>
      <c r="F65" s="168"/>
      <c r="G65" s="170"/>
      <c r="H65" s="112"/>
    </row>
    <row r="66" spans="1:9" ht="18.75" customHeight="1" thickBot="1" x14ac:dyDescent="0.3">
      <c r="A66" s="299" t="s">
        <v>93</v>
      </c>
      <c r="B66" s="300"/>
      <c r="C66" s="300"/>
      <c r="D66" s="300"/>
      <c r="E66" s="300"/>
      <c r="F66" s="301"/>
      <c r="G66" s="171">
        <f>G24+G44+G64</f>
        <v>0</v>
      </c>
    </row>
    <row r="68" spans="1:9" ht="18.75" customHeight="1" x14ac:dyDescent="0.2"/>
    <row r="70" spans="1:9" x14ac:dyDescent="0.2">
      <c r="I70" s="173"/>
    </row>
    <row r="71" spans="1:9" x14ac:dyDescent="0.2">
      <c r="I71" s="173"/>
    </row>
  </sheetData>
  <mergeCells count="8">
    <mergeCell ref="A66:F66"/>
    <mergeCell ref="A44:F44"/>
    <mergeCell ref="A64:F64"/>
    <mergeCell ref="B2:G2"/>
    <mergeCell ref="B4:G4"/>
    <mergeCell ref="A6:B6"/>
    <mergeCell ref="A7:B7"/>
    <mergeCell ref="A24:F24"/>
  </mergeCells>
  <pageMargins left="0.78740157480314965" right="0.51181102362204722" top="0.94488188976377963" bottom="0.94488188976377963" header="0.51181102362204722" footer="0.51181102362204722"/>
  <pageSetup paperSize="9" scale="70" fitToHeight="0" orientation="portrait" r:id="rId1"/>
  <headerFooter alignWithMargins="0">
    <oddHeader>&amp;L&amp;"Verdana,Navadno"&amp;8Energetika Ljubljana d.o.o. &amp;C&amp;"Verdana,Navadno"&amp;8Obnova SPTE TOŠ - Sistem lastne rabe kogeneracije &amp;R&amp;"Verdana,Navadno"&amp;8 1353/20 - DZR</oddHeader>
    <oddFooter>&amp;L&amp;"Verdana,Navadno"&amp;8ELSING d.o.o., Ljubljana
&amp;"Verdana,Poševno"&amp;F, &amp;D&amp;R&amp;"Verdana,Navadno"&amp;8&amp;P od &amp;N</oddFooter>
  </headerFooter>
  <rowBreaks count="1" manualBreakCount="1">
    <brk id="44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3" tint="-0.499984740745262"/>
    <pageSetUpPr fitToPage="1"/>
  </sheetPr>
  <dimension ref="A1:M86"/>
  <sheetViews>
    <sheetView tabSelected="1" view="pageBreakPreview" zoomScale="130" zoomScaleNormal="70" zoomScaleSheetLayoutView="130" workbookViewId="0">
      <pane ySplit="7" topLeftCell="A50" activePane="bottomLeft" state="frozen"/>
      <selection activeCell="F32" sqref="F32"/>
      <selection pane="bottomLeft" activeCell="C57" sqref="C57"/>
    </sheetView>
  </sheetViews>
  <sheetFormatPr defaultColWidth="9.140625" defaultRowHeight="12.75" x14ac:dyDescent="0.2"/>
  <cols>
    <col min="1" max="1" width="5.7109375" style="173" customWidth="1"/>
    <col min="2" max="2" width="7.7109375" style="174" customWidth="1"/>
    <col min="3" max="3" width="57.5703125" style="175" customWidth="1"/>
    <col min="4" max="4" width="9" style="123" customWidth="1"/>
    <col min="5" max="5" width="11.85546875" style="176" customWidth="1"/>
    <col min="6" max="6" width="15.42578125" style="176" customWidth="1"/>
    <col min="7" max="7" width="21.140625" style="176" customWidth="1"/>
    <col min="8" max="8" width="9.140625" style="172"/>
    <col min="9" max="16384" width="9.140625" style="84"/>
  </cols>
  <sheetData>
    <row r="1" spans="1:8" ht="9.1999999999999993" customHeight="1" x14ac:dyDescent="0.2">
      <c r="H1" s="87"/>
    </row>
    <row r="2" spans="1:8" ht="24" customHeight="1" x14ac:dyDescent="0.25">
      <c r="A2" s="88" t="s">
        <v>50</v>
      </c>
      <c r="B2" s="302" t="s">
        <v>154</v>
      </c>
      <c r="C2" s="302"/>
      <c r="D2" s="302"/>
      <c r="E2" s="302"/>
      <c r="F2" s="302"/>
      <c r="G2" s="302"/>
      <c r="H2" s="87"/>
    </row>
    <row r="3" spans="1:8" ht="3" customHeight="1" x14ac:dyDescent="0.25">
      <c r="A3" s="88"/>
      <c r="B3" s="89"/>
      <c r="C3" s="90"/>
      <c r="D3" s="89"/>
      <c r="E3" s="89"/>
      <c r="F3" s="89"/>
      <c r="G3" s="89"/>
      <c r="H3" s="87"/>
    </row>
    <row r="4" spans="1:8" ht="18.75" customHeight="1" x14ac:dyDescent="0.25">
      <c r="A4" s="91"/>
      <c r="B4" s="303"/>
      <c r="C4" s="303"/>
      <c r="D4" s="303"/>
      <c r="E4" s="303"/>
      <c r="F4" s="303"/>
      <c r="G4" s="303"/>
      <c r="H4" s="87"/>
    </row>
    <row r="5" spans="1:8" ht="10.5" customHeight="1" thickBot="1" x14ac:dyDescent="0.3">
      <c r="A5" s="92"/>
      <c r="B5" s="93"/>
      <c r="C5" s="94"/>
      <c r="D5" s="93"/>
      <c r="E5" s="93"/>
      <c r="F5" s="93"/>
      <c r="G5" s="93"/>
      <c r="H5" s="87"/>
    </row>
    <row r="6" spans="1:8" s="100" customFormat="1" ht="12.95" customHeight="1" x14ac:dyDescent="0.2">
      <c r="A6" s="304" t="s">
        <v>13</v>
      </c>
      <c r="B6" s="305"/>
      <c r="C6" s="95" t="s">
        <v>3</v>
      </c>
      <c r="D6" s="96" t="s">
        <v>4</v>
      </c>
      <c r="E6" s="97" t="s">
        <v>19</v>
      </c>
      <c r="F6" s="97" t="s">
        <v>15</v>
      </c>
      <c r="G6" s="98" t="s">
        <v>17</v>
      </c>
      <c r="H6" s="99"/>
    </row>
    <row r="7" spans="1:8" ht="26.25" customHeight="1" thickBot="1" x14ac:dyDescent="0.25">
      <c r="A7" s="306" t="s">
        <v>12</v>
      </c>
      <c r="B7" s="307"/>
      <c r="C7" s="101"/>
      <c r="D7" s="102"/>
      <c r="E7" s="103" t="s">
        <v>14</v>
      </c>
      <c r="F7" s="103" t="s">
        <v>16</v>
      </c>
      <c r="G7" s="104" t="s">
        <v>18</v>
      </c>
      <c r="H7" s="87"/>
    </row>
    <row r="8" spans="1:8" ht="18" x14ac:dyDescent="0.2">
      <c r="A8" s="105"/>
      <c r="B8" s="106"/>
      <c r="C8" s="107"/>
      <c r="D8" s="108"/>
      <c r="E8" s="109"/>
      <c r="F8" s="110"/>
      <c r="G8" s="111"/>
      <c r="H8" s="112"/>
    </row>
    <row r="9" spans="1:8" ht="25.5" x14ac:dyDescent="0.2">
      <c r="A9" s="259" t="s">
        <v>50</v>
      </c>
      <c r="B9" s="114" t="s">
        <v>1</v>
      </c>
      <c r="C9" s="115" t="s">
        <v>147</v>
      </c>
      <c r="D9" s="108"/>
      <c r="E9" s="124"/>
      <c r="F9" s="125"/>
      <c r="G9" s="260"/>
      <c r="H9" s="112"/>
    </row>
    <row r="10" spans="1:8" ht="18" x14ac:dyDescent="0.2">
      <c r="A10" s="261"/>
      <c r="B10" s="121"/>
      <c r="C10" s="122"/>
      <c r="E10" s="124"/>
      <c r="F10" s="125"/>
      <c r="G10" s="262"/>
      <c r="H10" s="112"/>
    </row>
    <row r="11" spans="1:8" ht="18" x14ac:dyDescent="0.2">
      <c r="A11" s="263"/>
      <c r="B11" s="146"/>
      <c r="C11" s="193"/>
      <c r="D11" s="236"/>
      <c r="E11" s="257"/>
      <c r="F11" s="196"/>
      <c r="G11" s="264"/>
      <c r="H11" s="112"/>
    </row>
    <row r="12" spans="1:8" ht="18" x14ac:dyDescent="0.2">
      <c r="A12" s="265"/>
      <c r="B12" s="128" t="s">
        <v>6</v>
      </c>
      <c r="C12" s="188" t="s">
        <v>142</v>
      </c>
      <c r="D12" s="258" t="s">
        <v>5</v>
      </c>
      <c r="E12" s="131">
        <v>1</v>
      </c>
      <c r="F12" s="180"/>
      <c r="G12" s="266">
        <f>E12*F12</f>
        <v>0</v>
      </c>
      <c r="H12" s="112"/>
    </row>
    <row r="13" spans="1:8" ht="18" x14ac:dyDescent="0.2">
      <c r="A13" s="263"/>
      <c r="B13" s="186"/>
      <c r="C13" s="193"/>
      <c r="D13" s="194"/>
      <c r="E13" s="195"/>
      <c r="F13" s="125"/>
      <c r="G13" s="264"/>
      <c r="H13" s="112"/>
    </row>
    <row r="14" spans="1:8" ht="63.75" x14ac:dyDescent="0.2">
      <c r="A14" s="265"/>
      <c r="B14" s="128" t="s">
        <v>7</v>
      </c>
      <c r="C14" s="190" t="s">
        <v>143</v>
      </c>
      <c r="D14" s="191" t="s">
        <v>5</v>
      </c>
      <c r="E14" s="192">
        <v>1</v>
      </c>
      <c r="F14" s="180"/>
      <c r="G14" s="267">
        <f>E14*F14</f>
        <v>0</v>
      </c>
      <c r="H14" s="112"/>
    </row>
    <row r="15" spans="1:8" ht="18" x14ac:dyDescent="0.2">
      <c r="A15" s="263"/>
      <c r="B15" s="186"/>
      <c r="C15" s="193"/>
      <c r="D15" s="194"/>
      <c r="E15" s="195"/>
      <c r="F15" s="125"/>
      <c r="G15" s="264"/>
      <c r="H15" s="112"/>
    </row>
    <row r="16" spans="1:8" ht="38.25" x14ac:dyDescent="0.2">
      <c r="A16" s="265"/>
      <c r="B16" s="128" t="s">
        <v>8</v>
      </c>
      <c r="C16" s="190" t="s">
        <v>73</v>
      </c>
      <c r="D16" s="191" t="s">
        <v>5</v>
      </c>
      <c r="E16" s="192">
        <v>1</v>
      </c>
      <c r="F16" s="180"/>
      <c r="G16" s="267">
        <f>E16*F16</f>
        <v>0</v>
      </c>
      <c r="H16" s="112"/>
    </row>
    <row r="17" spans="1:8" ht="18" x14ac:dyDescent="0.2">
      <c r="A17" s="263"/>
      <c r="B17" s="186"/>
      <c r="C17" s="193"/>
      <c r="D17" s="194"/>
      <c r="E17" s="195"/>
      <c r="F17" s="125"/>
      <c r="G17" s="264"/>
      <c r="H17" s="112"/>
    </row>
    <row r="18" spans="1:8" ht="38.25" x14ac:dyDescent="0.2">
      <c r="A18" s="268"/>
      <c r="B18" s="128" t="s">
        <v>9</v>
      </c>
      <c r="C18" s="190" t="s">
        <v>144</v>
      </c>
      <c r="D18" s="191" t="s">
        <v>5</v>
      </c>
      <c r="E18" s="192">
        <v>1</v>
      </c>
      <c r="F18" s="180"/>
      <c r="G18" s="267">
        <f>E18*F18</f>
        <v>0</v>
      </c>
      <c r="H18" s="112"/>
    </row>
    <row r="19" spans="1:8" ht="18" x14ac:dyDescent="0.2">
      <c r="A19" s="261"/>
      <c r="B19" s="121"/>
      <c r="C19" s="122"/>
      <c r="D19" s="197"/>
      <c r="E19" s="137"/>
      <c r="F19" s="138"/>
      <c r="G19" s="269"/>
      <c r="H19" s="112"/>
    </row>
    <row r="20" spans="1:8" ht="38.25" x14ac:dyDescent="0.2">
      <c r="A20" s="268"/>
      <c r="B20" s="160" t="s">
        <v>28</v>
      </c>
      <c r="C20" s="190" t="s">
        <v>71</v>
      </c>
      <c r="D20" s="198" t="s">
        <v>5</v>
      </c>
      <c r="E20" s="131">
        <v>1</v>
      </c>
      <c r="F20" s="132"/>
      <c r="G20" s="270">
        <f>E20*F20</f>
        <v>0</v>
      </c>
      <c r="H20" s="112"/>
    </row>
    <row r="21" spans="1:8" ht="18" x14ac:dyDescent="0.2">
      <c r="A21" s="261"/>
      <c r="B21" s="186"/>
      <c r="C21" s="147"/>
      <c r="D21" s="197"/>
      <c r="E21" s="137"/>
      <c r="F21" s="138"/>
      <c r="G21" s="269"/>
      <c r="H21" s="112"/>
    </row>
    <row r="22" spans="1:8" ht="51" x14ac:dyDescent="0.2">
      <c r="A22" s="268"/>
      <c r="B22" s="160" t="s">
        <v>26</v>
      </c>
      <c r="C22" s="190" t="s">
        <v>64</v>
      </c>
      <c r="D22" s="198" t="s">
        <v>5</v>
      </c>
      <c r="E22" s="131">
        <v>1</v>
      </c>
      <c r="F22" s="132"/>
      <c r="G22" s="270">
        <f>E22*F22</f>
        <v>0</v>
      </c>
      <c r="H22" s="112"/>
    </row>
    <row r="23" spans="1:8" ht="18" x14ac:dyDescent="0.2">
      <c r="A23" s="265"/>
      <c r="B23" s="199"/>
      <c r="C23" s="147"/>
      <c r="D23" s="197"/>
      <c r="E23" s="137"/>
      <c r="F23" s="138"/>
      <c r="G23" s="269"/>
      <c r="H23" s="112"/>
    </row>
    <row r="24" spans="1:8" ht="25.5" x14ac:dyDescent="0.2">
      <c r="A24" s="268"/>
      <c r="B24" s="160" t="s">
        <v>29</v>
      </c>
      <c r="C24" s="190" t="s">
        <v>65</v>
      </c>
      <c r="D24" s="198" t="s">
        <v>5</v>
      </c>
      <c r="E24" s="131">
        <v>1</v>
      </c>
      <c r="F24" s="132"/>
      <c r="G24" s="270">
        <f>E24*F24</f>
        <v>0</v>
      </c>
      <c r="H24" s="112"/>
    </row>
    <row r="25" spans="1:8" ht="18" x14ac:dyDescent="0.2">
      <c r="A25" s="142"/>
      <c r="B25" s="186"/>
      <c r="C25" s="147"/>
      <c r="D25" s="197"/>
      <c r="E25" s="137"/>
      <c r="F25" s="138"/>
      <c r="G25" s="139"/>
      <c r="H25" s="112"/>
    </row>
    <row r="26" spans="1:8" ht="19.5" customHeight="1" x14ac:dyDescent="0.2">
      <c r="A26" s="127"/>
      <c r="B26" s="160" t="s">
        <v>20</v>
      </c>
      <c r="C26" s="190" t="s">
        <v>145</v>
      </c>
      <c r="D26" s="198" t="s">
        <v>5</v>
      </c>
      <c r="E26" s="131">
        <v>1</v>
      </c>
      <c r="F26" s="132"/>
      <c r="G26" s="133">
        <f>E26*F26</f>
        <v>0</v>
      </c>
      <c r="H26" s="112"/>
    </row>
    <row r="27" spans="1:8" ht="18" x14ac:dyDescent="0.2">
      <c r="A27" s="142"/>
      <c r="B27" s="121"/>
      <c r="C27" s="147"/>
      <c r="D27" s="197"/>
      <c r="E27" s="137"/>
      <c r="F27" s="138"/>
      <c r="G27" s="139"/>
      <c r="H27" s="112"/>
    </row>
    <row r="28" spans="1:8" ht="25.5" x14ac:dyDescent="0.2">
      <c r="A28" s="127"/>
      <c r="B28" s="160" t="s">
        <v>21</v>
      </c>
      <c r="C28" s="190" t="s">
        <v>66</v>
      </c>
      <c r="D28" s="198" t="s">
        <v>5</v>
      </c>
      <c r="E28" s="131">
        <v>1</v>
      </c>
      <c r="F28" s="132"/>
      <c r="G28" s="133">
        <f>E28*F28</f>
        <v>0</v>
      </c>
      <c r="H28" s="112"/>
    </row>
    <row r="29" spans="1:8" ht="18" x14ac:dyDescent="0.2">
      <c r="A29" s="142"/>
      <c r="B29" s="186"/>
      <c r="C29" s="147"/>
      <c r="D29" s="197"/>
      <c r="E29" s="137"/>
      <c r="F29" s="138"/>
      <c r="G29" s="139"/>
      <c r="H29" s="112"/>
    </row>
    <row r="30" spans="1:8" ht="18" x14ac:dyDescent="0.2">
      <c r="A30" s="127"/>
      <c r="B30" s="160" t="s">
        <v>22</v>
      </c>
      <c r="C30" s="190" t="s">
        <v>67</v>
      </c>
      <c r="D30" s="198" t="s">
        <v>5</v>
      </c>
      <c r="E30" s="131">
        <v>1</v>
      </c>
      <c r="F30" s="132"/>
      <c r="G30" s="133">
        <f>E30*F30</f>
        <v>0</v>
      </c>
      <c r="H30" s="112"/>
    </row>
    <row r="31" spans="1:8" ht="18" x14ac:dyDescent="0.2">
      <c r="A31" s="120"/>
      <c r="B31" s="121"/>
      <c r="C31" s="179"/>
      <c r="D31" s="197"/>
      <c r="E31" s="137"/>
      <c r="F31" s="125"/>
      <c r="G31" s="139"/>
      <c r="H31" s="112"/>
    </row>
    <row r="32" spans="1:8" ht="18" x14ac:dyDescent="0.2">
      <c r="A32" s="127"/>
      <c r="B32" s="160" t="s">
        <v>23</v>
      </c>
      <c r="C32" s="190" t="s">
        <v>68</v>
      </c>
      <c r="D32" s="198" t="s">
        <v>5</v>
      </c>
      <c r="E32" s="131">
        <v>1</v>
      </c>
      <c r="F32" s="180"/>
      <c r="G32" s="133">
        <f>E32*F32</f>
        <v>0</v>
      </c>
      <c r="H32" s="112"/>
    </row>
    <row r="33" spans="1:8" ht="18" x14ac:dyDescent="0.2">
      <c r="A33" s="142"/>
      <c r="B33" s="186"/>
      <c r="C33" s="179"/>
      <c r="D33" s="197"/>
      <c r="E33" s="137"/>
      <c r="F33" s="125"/>
      <c r="G33" s="139"/>
      <c r="H33" s="112"/>
    </row>
    <row r="34" spans="1:8" ht="18" x14ac:dyDescent="0.2">
      <c r="A34" s="127"/>
      <c r="B34" s="160" t="s">
        <v>36</v>
      </c>
      <c r="C34" s="190" t="s">
        <v>69</v>
      </c>
      <c r="D34" s="198" t="s">
        <v>10</v>
      </c>
      <c r="E34" s="131">
        <v>1</v>
      </c>
      <c r="F34" s="132"/>
      <c r="G34" s="133">
        <f>E34*F34</f>
        <v>0</v>
      </c>
      <c r="H34" s="112"/>
    </row>
    <row r="35" spans="1:8" ht="18" x14ac:dyDescent="0.2">
      <c r="A35" s="142"/>
      <c r="B35" s="121"/>
      <c r="C35" s="155"/>
      <c r="D35" s="143"/>
      <c r="E35" s="137"/>
      <c r="F35" s="125"/>
      <c r="G35" s="139"/>
      <c r="H35" s="112"/>
    </row>
    <row r="36" spans="1:8" ht="18" x14ac:dyDescent="0.2">
      <c r="A36" s="127"/>
      <c r="B36" s="128" t="s">
        <v>24</v>
      </c>
      <c r="C36" s="156" t="s">
        <v>70</v>
      </c>
      <c r="D36" s="130" t="s">
        <v>5</v>
      </c>
      <c r="E36" s="131">
        <v>1</v>
      </c>
      <c r="F36" s="132"/>
      <c r="G36" s="133">
        <f>E36*F36</f>
        <v>0</v>
      </c>
      <c r="H36" s="112"/>
    </row>
    <row r="37" spans="1:8" ht="18" x14ac:dyDescent="0.2">
      <c r="A37" s="120"/>
      <c r="B37" s="121"/>
      <c r="C37" s="155"/>
      <c r="D37" s="143"/>
      <c r="E37" s="137"/>
      <c r="F37" s="184"/>
      <c r="G37" s="185"/>
      <c r="H37" s="112"/>
    </row>
    <row r="38" spans="1:8" ht="18" x14ac:dyDescent="0.2">
      <c r="A38" s="127"/>
      <c r="B38" s="128" t="s">
        <v>25</v>
      </c>
      <c r="C38" s="156" t="s">
        <v>121</v>
      </c>
      <c r="D38" s="130" t="s">
        <v>55</v>
      </c>
      <c r="E38" s="131">
        <v>10</v>
      </c>
      <c r="F38" s="132"/>
      <c r="G38" s="133">
        <f>SUM(G11:G36)*E38/100</f>
        <v>0</v>
      </c>
      <c r="H38" s="112"/>
    </row>
    <row r="39" spans="1:8" ht="18.75" thickBot="1" x14ac:dyDescent="0.25">
      <c r="A39" s="120"/>
      <c r="B39" s="134"/>
      <c r="C39" s="135"/>
      <c r="D39" s="136"/>
      <c r="E39" s="137"/>
      <c r="F39" s="138"/>
      <c r="G39" s="139"/>
      <c r="H39" s="112"/>
    </row>
    <row r="40" spans="1:8" ht="18.75" customHeight="1" thickBot="1" x14ac:dyDescent="0.3">
      <c r="A40" s="296" t="s">
        <v>148</v>
      </c>
      <c r="B40" s="297"/>
      <c r="C40" s="297"/>
      <c r="D40" s="297"/>
      <c r="E40" s="297"/>
      <c r="F40" s="298"/>
      <c r="G40" s="140">
        <f>SUM(G8:G39)</f>
        <v>0</v>
      </c>
      <c r="H40" s="112"/>
    </row>
    <row r="41" spans="1:8" ht="18" x14ac:dyDescent="0.2">
      <c r="A41" s="105"/>
      <c r="B41" s="106"/>
      <c r="C41" s="107"/>
      <c r="D41" s="108"/>
      <c r="E41" s="109"/>
      <c r="F41" s="110"/>
      <c r="G41" s="111"/>
      <c r="H41" s="112"/>
    </row>
    <row r="42" spans="1:8" ht="25.5" x14ac:dyDescent="0.2">
      <c r="A42" s="113" t="s">
        <v>50</v>
      </c>
      <c r="B42" s="114" t="s">
        <v>27</v>
      </c>
      <c r="C42" s="115" t="s">
        <v>153</v>
      </c>
      <c r="D42" s="116"/>
      <c r="E42" s="117"/>
      <c r="F42" s="118"/>
      <c r="G42" s="119"/>
      <c r="H42" s="112"/>
    </row>
    <row r="43" spans="1:8" ht="18" x14ac:dyDescent="0.2">
      <c r="A43" s="120"/>
      <c r="B43" s="121"/>
      <c r="C43" s="122"/>
      <c r="E43" s="124"/>
      <c r="F43" s="125"/>
      <c r="G43" s="126"/>
      <c r="H43" s="112"/>
    </row>
    <row r="44" spans="1:8" ht="25.5" x14ac:dyDescent="0.2">
      <c r="A44" s="127"/>
      <c r="B44" s="128" t="s">
        <v>30</v>
      </c>
      <c r="C44" s="141" t="s">
        <v>62</v>
      </c>
      <c r="D44" s="130" t="s">
        <v>10</v>
      </c>
      <c r="E44" s="131">
        <v>1</v>
      </c>
      <c r="F44" s="132"/>
      <c r="G44" s="133">
        <f>E44*F44</f>
        <v>0</v>
      </c>
      <c r="H44" s="112"/>
    </row>
    <row r="45" spans="1:8" ht="18" x14ac:dyDescent="0.2">
      <c r="A45" s="142"/>
      <c r="B45" s="146"/>
      <c r="C45" s="147"/>
      <c r="D45" s="143"/>
      <c r="E45" s="137"/>
      <c r="F45" s="138"/>
      <c r="G45" s="139"/>
      <c r="H45" s="112"/>
    </row>
    <row r="46" spans="1:8" s="154" customFormat="1" ht="25.5" x14ac:dyDescent="0.2">
      <c r="A46" s="148"/>
      <c r="B46" s="149" t="s">
        <v>31</v>
      </c>
      <c r="C46" s="156" t="s">
        <v>146</v>
      </c>
      <c r="D46" s="130" t="s">
        <v>5</v>
      </c>
      <c r="E46" s="131">
        <v>1</v>
      </c>
      <c r="F46" s="132"/>
      <c r="G46" s="133">
        <f>E46*F46</f>
        <v>0</v>
      </c>
      <c r="H46" s="153"/>
    </row>
    <row r="47" spans="1:8" ht="18" x14ac:dyDescent="0.2">
      <c r="A47" s="142"/>
      <c r="B47" s="106"/>
      <c r="C47" s="122"/>
      <c r="D47" s="143"/>
      <c r="E47" s="137"/>
      <c r="F47" s="138"/>
      <c r="G47" s="139"/>
      <c r="H47" s="112"/>
    </row>
    <row r="48" spans="1:8" ht="25.5" x14ac:dyDescent="0.2">
      <c r="A48" s="127"/>
      <c r="B48" s="128" t="s">
        <v>32</v>
      </c>
      <c r="C48" s="156" t="s">
        <v>63</v>
      </c>
      <c r="D48" s="130" t="s">
        <v>5</v>
      </c>
      <c r="E48" s="131">
        <v>1</v>
      </c>
      <c r="F48" s="132"/>
      <c r="G48" s="133">
        <f>E48*F48</f>
        <v>0</v>
      </c>
      <c r="H48" s="112"/>
    </row>
    <row r="49" spans="1:8" ht="18" x14ac:dyDescent="0.2">
      <c r="A49" s="142"/>
      <c r="B49" s="106"/>
      <c r="C49" s="122"/>
      <c r="D49" s="143"/>
      <c r="E49" s="137"/>
      <c r="F49" s="138"/>
      <c r="G49" s="139"/>
      <c r="H49" s="112"/>
    </row>
    <row r="50" spans="1:8" ht="63.75" x14ac:dyDescent="0.2">
      <c r="A50" s="127"/>
      <c r="B50" s="128" t="s">
        <v>33</v>
      </c>
      <c r="C50" s="156" t="s">
        <v>149</v>
      </c>
      <c r="D50" s="130" t="s">
        <v>5</v>
      </c>
      <c r="E50" s="131">
        <v>1</v>
      </c>
      <c r="F50" s="132"/>
      <c r="G50" s="133">
        <f>E50*F50</f>
        <v>0</v>
      </c>
      <c r="H50" s="112"/>
    </row>
    <row r="51" spans="1:8" ht="18" x14ac:dyDescent="0.2">
      <c r="A51" s="200"/>
      <c r="B51" s="146"/>
      <c r="C51" s="179"/>
      <c r="D51" s="182"/>
      <c r="E51" s="183"/>
      <c r="F51" s="196"/>
      <c r="G51" s="185"/>
      <c r="H51" s="112"/>
    </row>
    <row r="52" spans="1:8" ht="25.5" x14ac:dyDescent="0.2">
      <c r="A52" s="127"/>
      <c r="B52" s="149" t="s">
        <v>34</v>
      </c>
      <c r="C52" s="156" t="s">
        <v>150</v>
      </c>
      <c r="D52" s="130" t="s">
        <v>5</v>
      </c>
      <c r="E52" s="131">
        <v>1</v>
      </c>
      <c r="F52" s="132"/>
      <c r="G52" s="133">
        <f>E52*F52</f>
        <v>0</v>
      </c>
      <c r="H52" s="112"/>
    </row>
    <row r="53" spans="1:8" ht="18" x14ac:dyDescent="0.2">
      <c r="A53" s="200"/>
      <c r="B53" s="106"/>
      <c r="C53" s="179"/>
      <c r="D53" s="182"/>
      <c r="E53" s="183"/>
      <c r="F53" s="196"/>
      <c r="G53" s="185"/>
      <c r="H53" s="112"/>
    </row>
    <row r="54" spans="1:8" ht="51" x14ac:dyDescent="0.2">
      <c r="A54" s="127"/>
      <c r="B54" s="128" t="s">
        <v>35</v>
      </c>
      <c r="C54" s="156" t="s">
        <v>151</v>
      </c>
      <c r="D54" s="130" t="s">
        <v>5</v>
      </c>
      <c r="E54" s="131">
        <v>2</v>
      </c>
      <c r="F54" s="132"/>
      <c r="G54" s="133">
        <f>E54*F54</f>
        <v>0</v>
      </c>
      <c r="H54" s="112"/>
    </row>
    <row r="55" spans="1:8" ht="18" x14ac:dyDescent="0.2">
      <c r="A55" s="142"/>
      <c r="B55" s="106"/>
      <c r="C55" s="155"/>
      <c r="D55" s="143"/>
      <c r="E55" s="137"/>
      <c r="F55" s="125"/>
      <c r="G55" s="139"/>
      <c r="H55" s="112"/>
    </row>
    <row r="56" spans="1:8" ht="51" x14ac:dyDescent="0.2">
      <c r="A56" s="127"/>
      <c r="B56" s="128" t="s">
        <v>37</v>
      </c>
      <c r="C56" s="144" t="s">
        <v>157</v>
      </c>
      <c r="D56" s="130" t="s">
        <v>5</v>
      </c>
      <c r="E56" s="131">
        <v>1</v>
      </c>
      <c r="F56" s="132"/>
      <c r="G56" s="133">
        <f>E56*F56</f>
        <v>0</v>
      </c>
      <c r="H56" s="112"/>
    </row>
    <row r="57" spans="1:8" ht="18" x14ac:dyDescent="0.2">
      <c r="A57" s="142"/>
      <c r="B57" s="106"/>
      <c r="C57" s="155"/>
      <c r="D57" s="143"/>
      <c r="E57" s="137"/>
      <c r="F57" s="125"/>
      <c r="G57" s="139"/>
      <c r="H57" s="112"/>
    </row>
    <row r="58" spans="1:8" ht="28.5" customHeight="1" x14ac:dyDescent="0.2">
      <c r="A58" s="127"/>
      <c r="B58" s="128" t="s">
        <v>40</v>
      </c>
      <c r="C58" s="144" t="s">
        <v>59</v>
      </c>
      <c r="D58" s="130" t="s">
        <v>5</v>
      </c>
      <c r="E58" s="131">
        <v>1</v>
      </c>
      <c r="F58" s="132"/>
      <c r="G58" s="133">
        <f>E58*F58</f>
        <v>0</v>
      </c>
      <c r="H58" s="112"/>
    </row>
    <row r="59" spans="1:8" ht="18" x14ac:dyDescent="0.2">
      <c r="A59" s="142"/>
      <c r="B59" s="106"/>
      <c r="C59" s="187"/>
      <c r="D59" s="143"/>
      <c r="E59" s="137"/>
      <c r="F59" s="125"/>
      <c r="G59" s="139"/>
      <c r="H59" s="112"/>
    </row>
    <row r="60" spans="1:8" ht="18" x14ac:dyDescent="0.2">
      <c r="A60" s="127"/>
      <c r="B60" s="128" t="s">
        <v>41</v>
      </c>
      <c r="C60" s="156" t="s">
        <v>54</v>
      </c>
      <c r="D60" s="130" t="s">
        <v>55</v>
      </c>
      <c r="E60" s="131">
        <v>10</v>
      </c>
      <c r="F60" s="132"/>
      <c r="G60" s="133">
        <f>SUM(G44:G56)*E60/100</f>
        <v>0</v>
      </c>
      <c r="H60" s="112"/>
    </row>
    <row r="61" spans="1:8" ht="18.75" thickBot="1" x14ac:dyDescent="0.25">
      <c r="A61" s="142"/>
      <c r="B61" s="201"/>
      <c r="C61" s="187"/>
      <c r="D61" s="143"/>
      <c r="E61" s="137"/>
      <c r="F61" s="125"/>
      <c r="G61" s="139"/>
      <c r="H61" s="112"/>
    </row>
    <row r="62" spans="1:8" ht="18.75" thickBot="1" x14ac:dyDescent="0.3">
      <c r="A62" s="296" t="s">
        <v>94</v>
      </c>
      <c r="B62" s="297"/>
      <c r="C62" s="297"/>
      <c r="D62" s="297"/>
      <c r="E62" s="297"/>
      <c r="F62" s="298"/>
      <c r="G62" s="140">
        <f>SUM(G41:G61)</f>
        <v>0</v>
      </c>
      <c r="H62" s="112"/>
    </row>
    <row r="63" spans="1:8" s="173" customFormat="1" ht="18" x14ac:dyDescent="0.25">
      <c r="A63" s="167"/>
      <c r="B63" s="202"/>
      <c r="C63" s="203"/>
      <c r="D63" s="204"/>
      <c r="E63" s="109"/>
      <c r="F63" s="110"/>
      <c r="G63" s="205"/>
      <c r="H63" s="206"/>
    </row>
    <row r="64" spans="1:8" ht="18" x14ac:dyDescent="0.2">
      <c r="A64" s="113" t="s">
        <v>50</v>
      </c>
      <c r="B64" s="207" t="s">
        <v>38</v>
      </c>
      <c r="C64" s="115" t="s">
        <v>75</v>
      </c>
      <c r="D64" s="108"/>
      <c r="E64" s="124"/>
      <c r="F64" s="189"/>
      <c r="G64" s="139"/>
      <c r="H64" s="112"/>
    </row>
    <row r="65" spans="1:13" ht="18" x14ac:dyDescent="0.2">
      <c r="A65" s="120"/>
      <c r="B65" s="121"/>
      <c r="C65" s="122"/>
      <c r="E65" s="124"/>
      <c r="F65" s="125"/>
      <c r="G65" s="126"/>
      <c r="H65" s="112"/>
    </row>
    <row r="66" spans="1:13" ht="38.25" x14ac:dyDescent="0.2">
      <c r="A66" s="127"/>
      <c r="B66" s="128" t="s">
        <v>42</v>
      </c>
      <c r="C66" s="161" t="s">
        <v>152</v>
      </c>
      <c r="D66" s="130" t="s">
        <v>5</v>
      </c>
      <c r="E66" s="131">
        <v>1</v>
      </c>
      <c r="F66" s="132"/>
      <c r="G66" s="133">
        <f>E66*F66</f>
        <v>0</v>
      </c>
      <c r="H66" s="112"/>
    </row>
    <row r="67" spans="1:13" ht="18.75" thickBot="1" x14ac:dyDescent="0.25">
      <c r="A67" s="142"/>
      <c r="B67" s="146"/>
      <c r="C67" s="155"/>
      <c r="D67" s="143"/>
      <c r="E67" s="137"/>
      <c r="F67" s="125"/>
      <c r="G67" s="139"/>
      <c r="H67" s="112"/>
    </row>
    <row r="68" spans="1:13" ht="18.75" thickBot="1" x14ac:dyDescent="0.3">
      <c r="A68" s="296" t="s">
        <v>96</v>
      </c>
      <c r="B68" s="297"/>
      <c r="C68" s="297"/>
      <c r="D68" s="297"/>
      <c r="E68" s="297"/>
      <c r="F68" s="298"/>
      <c r="G68" s="140">
        <f>SUM(G66)</f>
        <v>0</v>
      </c>
      <c r="H68" s="112"/>
    </row>
    <row r="69" spans="1:13" ht="18.75" thickBot="1" x14ac:dyDescent="0.3">
      <c r="A69" s="208"/>
      <c r="B69" s="209"/>
      <c r="C69" s="210"/>
      <c r="D69" s="209"/>
      <c r="E69" s="209"/>
      <c r="F69" s="209"/>
      <c r="G69" s="211"/>
      <c r="H69" s="112"/>
    </row>
    <row r="70" spans="1:13" ht="18.75" customHeight="1" thickBot="1" x14ac:dyDescent="0.3">
      <c r="A70" s="299" t="s">
        <v>95</v>
      </c>
      <c r="B70" s="300"/>
      <c r="C70" s="300"/>
      <c r="D70" s="300"/>
      <c r="E70" s="300"/>
      <c r="F70" s="301"/>
      <c r="G70" s="171">
        <f>G68+G62+G40</f>
        <v>0</v>
      </c>
    </row>
    <row r="72" spans="1:13" ht="18.75" customHeight="1" x14ac:dyDescent="0.2"/>
    <row r="75" spans="1:13" x14ac:dyDescent="0.2">
      <c r="I75" s="173"/>
    </row>
    <row r="76" spans="1:13" x14ac:dyDescent="0.2">
      <c r="I76" s="173"/>
    </row>
    <row r="77" spans="1:13" x14ac:dyDescent="0.2">
      <c r="I77" s="173"/>
      <c r="M77" s="177"/>
    </row>
    <row r="78" spans="1:13" x14ac:dyDescent="0.2">
      <c r="I78" s="173"/>
    </row>
    <row r="79" spans="1:13" x14ac:dyDescent="0.2">
      <c r="I79" s="173"/>
    </row>
    <row r="80" spans="1:13" x14ac:dyDescent="0.2">
      <c r="I80" s="173"/>
    </row>
    <row r="81" spans="9:9" x14ac:dyDescent="0.2">
      <c r="I81" s="173"/>
    </row>
    <row r="82" spans="9:9" x14ac:dyDescent="0.2">
      <c r="I82" s="173"/>
    </row>
    <row r="83" spans="9:9" x14ac:dyDescent="0.2">
      <c r="I83" s="173"/>
    </row>
    <row r="84" spans="9:9" x14ac:dyDescent="0.2">
      <c r="I84" s="173"/>
    </row>
    <row r="85" spans="9:9" x14ac:dyDescent="0.2">
      <c r="I85" s="173"/>
    </row>
    <row r="86" spans="9:9" x14ac:dyDescent="0.2">
      <c r="I86" s="173"/>
    </row>
  </sheetData>
  <mergeCells count="8">
    <mergeCell ref="A40:F40"/>
    <mergeCell ref="A70:F70"/>
    <mergeCell ref="B2:G2"/>
    <mergeCell ref="B4:G4"/>
    <mergeCell ref="A6:B6"/>
    <mergeCell ref="A7:B7"/>
    <mergeCell ref="A62:F62"/>
    <mergeCell ref="A68:F68"/>
  </mergeCells>
  <pageMargins left="0.78740157480314965" right="0.51181102362204722" top="0.94488188976377963" bottom="0.94488188976377963" header="0.51181102362204722" footer="0.51181102362204722"/>
  <pageSetup paperSize="9" scale="70" fitToHeight="0" orientation="portrait" r:id="rId1"/>
  <headerFooter alignWithMargins="0">
    <oddHeader>&amp;L&amp;"Verdana,Navadno"&amp;8Energetika Ljubljana d.o.o. &amp;C&amp;"Verdana,Navadno"&amp;8Obnova SPTE TOŠ - Sistem lastne rabe kogeneracije &amp;R&amp;"Verdana,Navadno"&amp;8 1353/20 - DZR</oddHeader>
    <oddFooter>&amp;L&amp;"Verdana,Navadno"&amp;8ELSING d.o.o., Ljubljana
&amp;"Verdana,Poševno"&amp;F, &amp;D&amp;R&amp;"Verdana,Navadno"&amp;8&amp;P od &amp;N</oddFooter>
  </headerFooter>
  <rowBreaks count="1" manualBreakCount="1">
    <brk id="40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3" tint="-0.499984740745262"/>
    <pageSetUpPr fitToPage="1"/>
  </sheetPr>
  <dimension ref="A1:M39"/>
  <sheetViews>
    <sheetView view="pageBreakPreview" zoomScale="145" zoomScaleNormal="70" zoomScaleSheetLayoutView="145" workbookViewId="0">
      <pane ySplit="7" topLeftCell="A8" activePane="bottomLeft" state="frozen"/>
      <selection activeCell="F32" sqref="F32"/>
      <selection pane="bottomLeft" activeCell="F32" sqref="F32"/>
    </sheetView>
  </sheetViews>
  <sheetFormatPr defaultColWidth="9.140625" defaultRowHeight="12.75" x14ac:dyDescent="0.2"/>
  <cols>
    <col min="1" max="1" width="5.7109375" style="173" customWidth="1"/>
    <col min="2" max="2" width="7.7109375" style="174" customWidth="1"/>
    <col min="3" max="3" width="57.5703125" style="175" customWidth="1"/>
    <col min="4" max="4" width="9" style="123" customWidth="1"/>
    <col min="5" max="5" width="11.85546875" style="176" customWidth="1"/>
    <col min="6" max="6" width="15.42578125" style="176" customWidth="1"/>
    <col min="7" max="7" width="21.140625" style="176" customWidth="1"/>
    <col min="8" max="8" width="9.140625" style="172"/>
    <col min="9" max="16384" width="9.140625" style="84"/>
  </cols>
  <sheetData>
    <row r="1" spans="1:8" ht="9.1999999999999993" customHeight="1" x14ac:dyDescent="0.2">
      <c r="H1" s="87"/>
    </row>
    <row r="2" spans="1:8" ht="24" customHeight="1" x14ac:dyDescent="0.25">
      <c r="A2" s="88" t="s">
        <v>97</v>
      </c>
      <c r="B2" s="302" t="s">
        <v>138</v>
      </c>
      <c r="C2" s="302"/>
      <c r="D2" s="302"/>
      <c r="E2" s="302"/>
      <c r="F2" s="302"/>
      <c r="G2" s="302"/>
      <c r="H2" s="87"/>
    </row>
    <row r="3" spans="1:8" ht="3" customHeight="1" x14ac:dyDescent="0.25">
      <c r="A3" s="88"/>
      <c r="B3" s="89"/>
      <c r="C3" s="90"/>
      <c r="D3" s="89"/>
      <c r="E3" s="89"/>
      <c r="F3" s="89"/>
      <c r="G3" s="89"/>
      <c r="H3" s="87"/>
    </row>
    <row r="4" spans="1:8" ht="18.75" customHeight="1" x14ac:dyDescent="0.25">
      <c r="A4" s="91"/>
      <c r="B4" s="303"/>
      <c r="C4" s="303"/>
      <c r="D4" s="303"/>
      <c r="E4" s="303"/>
      <c r="F4" s="303"/>
      <c r="G4" s="303"/>
      <c r="H4" s="87"/>
    </row>
    <row r="5" spans="1:8" ht="10.5" customHeight="1" thickBot="1" x14ac:dyDescent="0.3">
      <c r="A5" s="92"/>
      <c r="B5" s="93"/>
      <c r="C5" s="94"/>
      <c r="D5" s="93"/>
      <c r="E5" s="93"/>
      <c r="F5" s="93"/>
      <c r="G5" s="93"/>
      <c r="H5" s="87"/>
    </row>
    <row r="6" spans="1:8" s="100" customFormat="1" ht="12.95" customHeight="1" x14ac:dyDescent="0.2">
      <c r="A6" s="304" t="s">
        <v>13</v>
      </c>
      <c r="B6" s="305"/>
      <c r="C6" s="95" t="s">
        <v>3</v>
      </c>
      <c r="D6" s="96" t="s">
        <v>4</v>
      </c>
      <c r="E6" s="97" t="s">
        <v>19</v>
      </c>
      <c r="F6" s="97" t="s">
        <v>15</v>
      </c>
      <c r="G6" s="98" t="s">
        <v>17</v>
      </c>
      <c r="H6" s="99"/>
    </row>
    <row r="7" spans="1:8" ht="26.25" customHeight="1" thickBot="1" x14ac:dyDescent="0.25">
      <c r="A7" s="306" t="s">
        <v>12</v>
      </c>
      <c r="B7" s="307"/>
      <c r="C7" s="101"/>
      <c r="D7" s="102"/>
      <c r="E7" s="103" t="s">
        <v>14</v>
      </c>
      <c r="F7" s="103" t="s">
        <v>16</v>
      </c>
      <c r="G7" s="104" t="s">
        <v>18</v>
      </c>
      <c r="H7" s="87"/>
    </row>
    <row r="8" spans="1:8" ht="18" x14ac:dyDescent="0.2">
      <c r="A8" s="105"/>
      <c r="B8" s="106"/>
      <c r="C8" s="107"/>
      <c r="D8" s="108"/>
      <c r="E8" s="109"/>
      <c r="F8" s="110"/>
      <c r="G8" s="111"/>
      <c r="H8" s="112"/>
    </row>
    <row r="9" spans="1:8" ht="18" x14ac:dyDescent="0.2">
      <c r="A9" s="113" t="s">
        <v>97</v>
      </c>
      <c r="B9" s="114" t="s">
        <v>1</v>
      </c>
      <c r="C9" s="115" t="s">
        <v>139</v>
      </c>
      <c r="D9" s="116"/>
      <c r="E9" s="117"/>
      <c r="F9" s="118"/>
      <c r="G9" s="119"/>
      <c r="H9" s="112"/>
    </row>
    <row r="10" spans="1:8" ht="18" x14ac:dyDescent="0.2">
      <c r="A10" s="142"/>
      <c r="B10" s="157"/>
      <c r="C10" s="155"/>
      <c r="D10" s="143"/>
      <c r="E10" s="137"/>
      <c r="F10" s="125"/>
      <c r="G10" s="139"/>
      <c r="H10" s="112"/>
    </row>
    <row r="11" spans="1:8" ht="25.5" x14ac:dyDescent="0.2">
      <c r="A11" s="212"/>
      <c r="B11" s="213" t="s">
        <v>6</v>
      </c>
      <c r="C11" s="214" t="s">
        <v>155</v>
      </c>
      <c r="D11" s="235" t="s">
        <v>39</v>
      </c>
      <c r="E11" s="216">
        <v>100</v>
      </c>
      <c r="F11" s="217"/>
      <c r="G11" s="218">
        <f>E11*F11</f>
        <v>0</v>
      </c>
      <c r="H11" s="112"/>
    </row>
    <row r="12" spans="1:8" s="224" customFormat="1" ht="18" x14ac:dyDescent="0.2">
      <c r="A12" s="219"/>
      <c r="B12" s="220"/>
      <c r="C12" s="228"/>
      <c r="D12" s="234"/>
      <c r="E12" s="233"/>
      <c r="F12" s="221"/>
      <c r="G12" s="222"/>
      <c r="H12" s="223"/>
    </row>
    <row r="13" spans="1:8" ht="29.25" customHeight="1" x14ac:dyDescent="0.2">
      <c r="A13" s="212"/>
      <c r="B13" s="213" t="s">
        <v>8</v>
      </c>
      <c r="C13" s="214" t="s">
        <v>51</v>
      </c>
      <c r="D13" s="235" t="s">
        <v>39</v>
      </c>
      <c r="E13" s="216">
        <v>100</v>
      </c>
      <c r="F13" s="217"/>
      <c r="G13" s="133">
        <f>E13*F13</f>
        <v>0</v>
      </c>
      <c r="H13" s="112"/>
    </row>
    <row r="14" spans="1:8" s="224" customFormat="1" ht="18" x14ac:dyDescent="0.2">
      <c r="A14" s="219"/>
      <c r="B14" s="220"/>
      <c r="C14" s="228"/>
      <c r="D14" s="234"/>
      <c r="E14" s="233"/>
      <c r="F14" s="221"/>
      <c r="G14" s="222"/>
      <c r="H14" s="223"/>
    </row>
    <row r="15" spans="1:8" ht="29.25" customHeight="1" x14ac:dyDescent="0.2">
      <c r="A15" s="212"/>
      <c r="B15" s="213" t="s">
        <v>8</v>
      </c>
      <c r="C15" s="214" t="s">
        <v>52</v>
      </c>
      <c r="D15" s="235" t="s">
        <v>39</v>
      </c>
      <c r="E15" s="216">
        <v>200</v>
      </c>
      <c r="F15" s="217"/>
      <c r="G15" s="133">
        <f>E15*F15</f>
        <v>0</v>
      </c>
      <c r="H15" s="112"/>
    </row>
    <row r="16" spans="1:8" s="224" customFormat="1" ht="18" x14ac:dyDescent="0.2">
      <c r="A16" s="219"/>
      <c r="B16" s="220"/>
      <c r="C16" s="232"/>
      <c r="D16" s="229"/>
      <c r="E16" s="230"/>
      <c r="F16" s="221"/>
      <c r="G16" s="222"/>
      <c r="H16" s="223"/>
    </row>
    <row r="17" spans="1:13" ht="18" x14ac:dyDescent="0.2">
      <c r="A17" s="225"/>
      <c r="B17" s="213" t="s">
        <v>9</v>
      </c>
      <c r="C17" s="226" t="s">
        <v>53</v>
      </c>
      <c r="D17" s="215" t="s">
        <v>5</v>
      </c>
      <c r="E17" s="216">
        <v>1</v>
      </c>
      <c r="F17" s="217"/>
      <c r="G17" s="133">
        <f>E17*F17</f>
        <v>0</v>
      </c>
      <c r="H17" s="112"/>
    </row>
    <row r="18" spans="1:13" s="173" customFormat="1" ht="18" x14ac:dyDescent="0.2">
      <c r="A18" s="227"/>
      <c r="C18" s="228"/>
      <c r="D18" s="229"/>
      <c r="E18" s="230"/>
      <c r="F18" s="221"/>
      <c r="G18" s="231"/>
      <c r="H18" s="206"/>
    </row>
    <row r="19" spans="1:13" s="173" customFormat="1" ht="18" x14ac:dyDescent="0.2">
      <c r="A19" s="212"/>
      <c r="B19" s="213" t="s">
        <v>28</v>
      </c>
      <c r="C19" s="214" t="s">
        <v>121</v>
      </c>
      <c r="D19" s="215" t="s">
        <v>55</v>
      </c>
      <c r="E19" s="216">
        <v>10</v>
      </c>
      <c r="F19" s="217"/>
      <c r="G19" s="133">
        <f>SUM(G11:G17)*E19/100</f>
        <v>0</v>
      </c>
      <c r="H19" s="206"/>
    </row>
    <row r="20" spans="1:13" ht="18.75" thickBot="1" x14ac:dyDescent="0.25">
      <c r="A20" s="120"/>
      <c r="B20" s="157"/>
      <c r="C20" s="158"/>
      <c r="D20" s="136"/>
      <c r="E20" s="137"/>
      <c r="F20" s="138"/>
      <c r="G20" s="139"/>
      <c r="H20" s="112"/>
    </row>
    <row r="21" spans="1:13" ht="18.75" customHeight="1" thickBot="1" x14ac:dyDescent="0.3">
      <c r="A21" s="296" t="s">
        <v>140</v>
      </c>
      <c r="B21" s="297"/>
      <c r="C21" s="297"/>
      <c r="D21" s="297"/>
      <c r="E21" s="297"/>
      <c r="F21" s="298"/>
      <c r="G21" s="140">
        <f>SUM(G9:G19)</f>
        <v>0</v>
      </c>
      <c r="H21" s="112"/>
    </row>
    <row r="22" spans="1:13" ht="18.75" thickBot="1" x14ac:dyDescent="0.25">
      <c r="A22" s="239"/>
      <c r="B22" s="240"/>
      <c r="C22" s="241"/>
      <c r="D22" s="242"/>
      <c r="E22" s="243"/>
      <c r="F22" s="244"/>
      <c r="G22" s="245"/>
      <c r="H22" s="112"/>
    </row>
    <row r="23" spans="1:13" ht="18.75" customHeight="1" thickBot="1" x14ac:dyDescent="0.3">
      <c r="A23" s="299" t="s">
        <v>141</v>
      </c>
      <c r="B23" s="300"/>
      <c r="C23" s="300"/>
      <c r="D23" s="300"/>
      <c r="E23" s="300"/>
      <c r="F23" s="301"/>
      <c r="G23" s="171">
        <f>G21</f>
        <v>0</v>
      </c>
    </row>
    <row r="25" spans="1:13" ht="18.75" customHeight="1" x14ac:dyDescent="0.2"/>
    <row r="28" spans="1:13" x14ac:dyDescent="0.2">
      <c r="I28" s="173"/>
    </row>
    <row r="29" spans="1:13" x14ac:dyDescent="0.2">
      <c r="I29" s="173"/>
    </row>
    <row r="30" spans="1:13" x14ac:dyDescent="0.2">
      <c r="I30" s="173"/>
      <c r="M30" s="177"/>
    </row>
    <row r="31" spans="1:13" x14ac:dyDescent="0.2">
      <c r="I31" s="173"/>
    </row>
    <row r="32" spans="1:13" x14ac:dyDescent="0.2">
      <c r="I32" s="173"/>
    </row>
    <row r="33" spans="9:9" x14ac:dyDescent="0.2">
      <c r="I33" s="173"/>
    </row>
    <row r="34" spans="9:9" x14ac:dyDescent="0.2">
      <c r="I34" s="173"/>
    </row>
    <row r="35" spans="9:9" x14ac:dyDescent="0.2">
      <c r="I35" s="173"/>
    </row>
    <row r="36" spans="9:9" x14ac:dyDescent="0.2">
      <c r="I36" s="173"/>
    </row>
    <row r="37" spans="9:9" x14ac:dyDescent="0.2">
      <c r="I37" s="173"/>
    </row>
    <row r="38" spans="9:9" x14ac:dyDescent="0.2">
      <c r="I38" s="173"/>
    </row>
    <row r="39" spans="9:9" x14ac:dyDescent="0.2">
      <c r="I39" s="173"/>
    </row>
  </sheetData>
  <mergeCells count="6">
    <mergeCell ref="A23:F23"/>
    <mergeCell ref="B2:G2"/>
    <mergeCell ref="B4:G4"/>
    <mergeCell ref="A6:B6"/>
    <mergeCell ref="A7:B7"/>
    <mergeCell ref="A21:F21"/>
  </mergeCells>
  <pageMargins left="0.78740157480314965" right="0.51181102362204722" top="0.94488188976377963" bottom="0.94488188976377963" header="0.51181102362204722" footer="0.51181102362204722"/>
  <pageSetup paperSize="9" scale="70" fitToHeight="0" orientation="portrait" r:id="rId1"/>
  <headerFooter alignWithMargins="0">
    <oddHeader>&amp;L&amp;"Verdana,Navadno"&amp;8Energetika Ljubljana d.o.o. &amp;C&amp;"Verdana,Navadno"&amp;8Obnova SPTE TOŠ - Sistem lastne rabe kogeneracije &amp;R&amp;"Verdana,Navadno"&amp;8 1353/20 - DZR</oddHeader>
    <oddFooter>&amp;L&amp;"Verdana,Navadno"&amp;8ELSING d.o.o., Ljubljana
&amp;"Verdana,Poševno"&amp;F, &amp;D&amp;R&amp;"Verdana,Navadno"&amp;8&amp;P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3" tint="-0.499984740745262"/>
    <pageSetUpPr fitToPage="1"/>
  </sheetPr>
  <dimension ref="A1:M37"/>
  <sheetViews>
    <sheetView view="pageBreakPreview" zoomScaleNormal="70" zoomScaleSheetLayoutView="100" workbookViewId="0">
      <pane ySplit="7" topLeftCell="A8" activePane="bottomLeft" state="frozen"/>
      <selection activeCell="F32" sqref="F32"/>
      <selection pane="bottomLeft" activeCell="F32" sqref="F32"/>
    </sheetView>
  </sheetViews>
  <sheetFormatPr defaultColWidth="9.140625" defaultRowHeight="12.75" x14ac:dyDescent="0.2"/>
  <cols>
    <col min="1" max="1" width="5.7109375" style="173" customWidth="1"/>
    <col min="2" max="2" width="7.7109375" style="174" customWidth="1"/>
    <col min="3" max="3" width="57.5703125" style="175" customWidth="1"/>
    <col min="4" max="4" width="9" style="123" customWidth="1"/>
    <col min="5" max="5" width="11.85546875" style="176" customWidth="1"/>
    <col min="6" max="6" width="15.42578125" style="176" customWidth="1"/>
    <col min="7" max="7" width="21.140625" style="176" customWidth="1"/>
    <col min="8" max="8" width="9.140625" style="172"/>
    <col min="9" max="16384" width="9.140625" style="84"/>
  </cols>
  <sheetData>
    <row r="1" spans="1:8" ht="9.1999999999999993" customHeight="1" x14ac:dyDescent="0.2">
      <c r="H1" s="87"/>
    </row>
    <row r="2" spans="1:8" ht="24" customHeight="1" x14ac:dyDescent="0.25">
      <c r="A2" s="88" t="s">
        <v>98</v>
      </c>
      <c r="B2" s="302" t="s">
        <v>56</v>
      </c>
      <c r="C2" s="302"/>
      <c r="D2" s="302"/>
      <c r="E2" s="302"/>
      <c r="F2" s="302"/>
      <c r="G2" s="302"/>
      <c r="H2" s="87"/>
    </row>
    <row r="3" spans="1:8" ht="3" customHeight="1" x14ac:dyDescent="0.25">
      <c r="A3" s="88"/>
      <c r="B3" s="89"/>
      <c r="C3" s="90"/>
      <c r="D3" s="89"/>
      <c r="E3" s="89"/>
      <c r="F3" s="89"/>
      <c r="G3" s="89"/>
      <c r="H3" s="87"/>
    </row>
    <row r="4" spans="1:8" ht="18.75" customHeight="1" x14ac:dyDescent="0.25">
      <c r="A4" s="91"/>
      <c r="B4" s="303"/>
      <c r="C4" s="303"/>
      <c r="D4" s="303"/>
      <c r="E4" s="303"/>
      <c r="F4" s="303"/>
      <c r="G4" s="303"/>
      <c r="H4" s="87"/>
    </row>
    <row r="5" spans="1:8" ht="10.5" customHeight="1" thickBot="1" x14ac:dyDescent="0.3">
      <c r="A5" s="92"/>
      <c r="B5" s="93"/>
      <c r="C5" s="94"/>
      <c r="D5" s="93"/>
      <c r="E5" s="93"/>
      <c r="F5" s="93"/>
      <c r="G5" s="93"/>
      <c r="H5" s="87"/>
    </row>
    <row r="6" spans="1:8" s="100" customFormat="1" ht="12.95" customHeight="1" x14ac:dyDescent="0.2">
      <c r="A6" s="304" t="s">
        <v>13</v>
      </c>
      <c r="B6" s="305"/>
      <c r="C6" s="95" t="s">
        <v>3</v>
      </c>
      <c r="D6" s="96" t="s">
        <v>4</v>
      </c>
      <c r="E6" s="97" t="s">
        <v>19</v>
      </c>
      <c r="F6" s="97" t="s">
        <v>15</v>
      </c>
      <c r="G6" s="98" t="s">
        <v>17</v>
      </c>
      <c r="H6" s="99"/>
    </row>
    <row r="7" spans="1:8" ht="26.25" customHeight="1" thickBot="1" x14ac:dyDescent="0.25">
      <c r="A7" s="306" t="s">
        <v>12</v>
      </c>
      <c r="B7" s="307"/>
      <c r="C7" s="101"/>
      <c r="D7" s="102"/>
      <c r="E7" s="103" t="s">
        <v>14</v>
      </c>
      <c r="F7" s="103" t="s">
        <v>16</v>
      </c>
      <c r="G7" s="104" t="s">
        <v>18</v>
      </c>
      <c r="H7" s="87"/>
    </row>
    <row r="8" spans="1:8" ht="18" x14ac:dyDescent="0.2">
      <c r="A8" s="105"/>
      <c r="B8" s="106"/>
      <c r="C8" s="107"/>
      <c r="D8" s="108"/>
      <c r="E8" s="109"/>
      <c r="F8" s="110"/>
      <c r="G8" s="111"/>
      <c r="H8" s="112"/>
    </row>
    <row r="9" spans="1:8" ht="18" x14ac:dyDescent="0.2">
      <c r="A9" s="113" t="s">
        <v>98</v>
      </c>
      <c r="B9" s="114" t="s">
        <v>1</v>
      </c>
      <c r="C9" s="115" t="s">
        <v>56</v>
      </c>
      <c r="D9" s="116"/>
      <c r="E9" s="117"/>
      <c r="F9" s="118"/>
      <c r="G9" s="119"/>
      <c r="H9" s="112"/>
    </row>
    <row r="10" spans="1:8" ht="18" x14ac:dyDescent="0.2">
      <c r="A10" s="142"/>
      <c r="B10" s="157"/>
      <c r="C10" s="155"/>
      <c r="D10" s="143"/>
      <c r="E10" s="137"/>
      <c r="F10" s="125"/>
      <c r="G10" s="139"/>
      <c r="H10" s="112"/>
    </row>
    <row r="11" spans="1:8" ht="18" x14ac:dyDescent="0.2">
      <c r="A11" s="127"/>
      <c r="B11" s="128" t="s">
        <v>6</v>
      </c>
      <c r="C11" s="156" t="s">
        <v>60</v>
      </c>
      <c r="D11" s="130" t="s">
        <v>10</v>
      </c>
      <c r="E11" s="131">
        <v>1</v>
      </c>
      <c r="F11" s="132"/>
      <c r="G11" s="133">
        <f>E11*F11</f>
        <v>0</v>
      </c>
      <c r="H11" s="112"/>
    </row>
    <row r="12" spans="1:8" ht="18" x14ac:dyDescent="0.2">
      <c r="A12" s="142"/>
      <c r="B12" s="157"/>
      <c r="C12" s="155"/>
      <c r="D12" s="143"/>
      <c r="E12" s="137"/>
      <c r="F12" s="125"/>
      <c r="G12" s="139"/>
      <c r="H12" s="112"/>
    </row>
    <row r="13" spans="1:8" ht="38.25" x14ac:dyDescent="0.2">
      <c r="A13" s="127"/>
      <c r="B13" s="128" t="s">
        <v>7</v>
      </c>
      <c r="C13" s="156" t="s">
        <v>61</v>
      </c>
      <c r="D13" s="130" t="s">
        <v>5</v>
      </c>
      <c r="E13" s="131">
        <v>1</v>
      </c>
      <c r="F13" s="132"/>
      <c r="G13" s="133">
        <f>E13*F13</f>
        <v>0</v>
      </c>
      <c r="H13" s="112"/>
    </row>
    <row r="14" spans="1:8" ht="18" x14ac:dyDescent="0.2">
      <c r="A14" s="142"/>
      <c r="B14" s="157"/>
      <c r="C14" s="155"/>
      <c r="D14" s="143"/>
      <c r="E14" s="137"/>
      <c r="F14" s="125"/>
      <c r="G14" s="139"/>
      <c r="H14" s="112"/>
    </row>
    <row r="15" spans="1:8" ht="38.25" x14ac:dyDescent="0.2">
      <c r="A15" s="127"/>
      <c r="B15" s="128" t="s">
        <v>8</v>
      </c>
      <c r="C15" s="156" t="s">
        <v>156</v>
      </c>
      <c r="D15" s="130" t="s">
        <v>5</v>
      </c>
      <c r="E15" s="131">
        <v>1</v>
      </c>
      <c r="F15" s="132"/>
      <c r="G15" s="133">
        <f>E15*F15</f>
        <v>0</v>
      </c>
      <c r="H15" s="112"/>
    </row>
    <row r="16" spans="1:8" ht="18" x14ac:dyDescent="0.2">
      <c r="A16" s="142"/>
      <c r="B16" s="157"/>
      <c r="C16" s="155"/>
      <c r="D16" s="143"/>
      <c r="E16" s="137"/>
      <c r="F16" s="125"/>
      <c r="G16" s="139"/>
      <c r="H16" s="112"/>
    </row>
    <row r="17" spans="1:13" ht="18" x14ac:dyDescent="0.2">
      <c r="A17" s="127"/>
      <c r="B17" s="128" t="s">
        <v>9</v>
      </c>
      <c r="C17" s="156" t="s">
        <v>57</v>
      </c>
      <c r="D17" s="130" t="s">
        <v>5</v>
      </c>
      <c r="E17" s="131">
        <v>1</v>
      </c>
      <c r="F17" s="132"/>
      <c r="G17" s="133">
        <f>E17*F17</f>
        <v>0</v>
      </c>
      <c r="H17" s="112"/>
    </row>
    <row r="18" spans="1:13" ht="18.75" thickBot="1" x14ac:dyDescent="0.25">
      <c r="A18" s="120"/>
      <c r="B18" s="157"/>
      <c r="C18" s="158"/>
      <c r="D18" s="136"/>
      <c r="E18" s="137"/>
      <c r="F18" s="138"/>
      <c r="G18" s="139"/>
      <c r="H18" s="112"/>
    </row>
    <row r="19" spans="1:13" ht="18.75" customHeight="1" thickBot="1" x14ac:dyDescent="0.3">
      <c r="A19" s="296" t="s">
        <v>99</v>
      </c>
      <c r="B19" s="297"/>
      <c r="C19" s="297"/>
      <c r="D19" s="297"/>
      <c r="E19" s="297"/>
      <c r="F19" s="298"/>
      <c r="G19" s="140">
        <f>SUM(G9:G18)</f>
        <v>0</v>
      </c>
      <c r="H19" s="112"/>
    </row>
    <row r="20" spans="1:13" ht="18.75" thickBot="1" x14ac:dyDescent="0.25">
      <c r="A20" s="239"/>
      <c r="B20" s="240"/>
      <c r="C20" s="241"/>
      <c r="D20" s="242"/>
      <c r="E20" s="243"/>
      <c r="F20" s="244"/>
      <c r="G20" s="245"/>
      <c r="H20" s="112"/>
    </row>
    <row r="21" spans="1:13" ht="18.75" customHeight="1" thickBot="1" x14ac:dyDescent="0.3">
      <c r="A21" s="299" t="s">
        <v>100</v>
      </c>
      <c r="B21" s="300"/>
      <c r="C21" s="300"/>
      <c r="D21" s="300"/>
      <c r="E21" s="300"/>
      <c r="F21" s="301"/>
      <c r="G21" s="171">
        <f>G19</f>
        <v>0</v>
      </c>
    </row>
    <row r="23" spans="1:13" ht="18.75" customHeight="1" x14ac:dyDescent="0.2"/>
    <row r="26" spans="1:13" x14ac:dyDescent="0.2">
      <c r="I26" s="173"/>
    </row>
    <row r="27" spans="1:13" x14ac:dyDescent="0.2">
      <c r="I27" s="173"/>
    </row>
    <row r="28" spans="1:13" x14ac:dyDescent="0.2">
      <c r="I28" s="173"/>
      <c r="M28" s="177"/>
    </row>
    <row r="29" spans="1:13" x14ac:dyDescent="0.2">
      <c r="I29" s="173"/>
    </row>
    <row r="30" spans="1:13" x14ac:dyDescent="0.2">
      <c r="I30" s="173"/>
    </row>
    <row r="31" spans="1:13" x14ac:dyDescent="0.2">
      <c r="I31" s="173"/>
    </row>
    <row r="32" spans="1:13" x14ac:dyDescent="0.2">
      <c r="I32" s="173"/>
    </row>
    <row r="33" spans="9:9" x14ac:dyDescent="0.2">
      <c r="I33" s="173"/>
    </row>
    <row r="34" spans="9:9" x14ac:dyDescent="0.2">
      <c r="I34" s="173"/>
    </row>
    <row r="35" spans="9:9" x14ac:dyDescent="0.2">
      <c r="I35" s="173"/>
    </row>
    <row r="36" spans="9:9" x14ac:dyDescent="0.2">
      <c r="I36" s="173"/>
    </row>
    <row r="37" spans="9:9" x14ac:dyDescent="0.2">
      <c r="I37" s="173"/>
    </row>
  </sheetData>
  <mergeCells count="6">
    <mergeCell ref="A21:F21"/>
    <mergeCell ref="B2:G2"/>
    <mergeCell ref="B4:G4"/>
    <mergeCell ref="A6:B6"/>
    <mergeCell ref="A7:B7"/>
    <mergeCell ref="A19:F19"/>
  </mergeCells>
  <pageMargins left="0.78740157480314965" right="0.51181102362204722" top="0.94488188976377963" bottom="0.94488188976377963" header="0.51181102362204722" footer="0.51181102362204722"/>
  <pageSetup paperSize="9" scale="70" fitToHeight="0" orientation="portrait" r:id="rId1"/>
  <headerFooter alignWithMargins="0">
    <oddHeader>&amp;L&amp;"Verdana,Navadno"&amp;8Energetika Ljubljana d.o.o. &amp;C&amp;"Verdana,Navadno"&amp;8Obnova SPTE TOŠ - Sistem lastne rabe kogeneracije &amp;R&amp;"Verdana,Navadno"&amp;8 1353/20 - DZR</oddHeader>
    <oddFooter>&amp;L&amp;"Verdana,Navadno"&amp;8ELSING d.o.o., Ljubljana
&amp;"Verdana,Poševno"&amp;F, &amp;D&amp;R&amp;"Verdana,Navadno"&amp;8&amp;P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13</vt:i4>
      </vt:variant>
    </vt:vector>
  </HeadingPairs>
  <TitlesOfParts>
    <vt:vector size="20" baseType="lpstr">
      <vt:lpstr>Rekapitulacija</vt:lpstr>
      <vt:lpstr>Gradbena dela</vt:lpstr>
      <vt:lpstr>SN oprema</vt:lpstr>
      <vt:lpstr>NN oprema</vt:lpstr>
      <vt:lpstr>PA in vodenje</vt:lpstr>
      <vt:lpstr>Inštalacije</vt:lpstr>
      <vt:lpstr>Storitve</vt:lpstr>
      <vt:lpstr>'Gradbena dela'!Področje_tiskanja</vt:lpstr>
      <vt:lpstr>Inštalacije!Področje_tiskanja</vt:lpstr>
      <vt:lpstr>'NN oprema'!Področje_tiskanja</vt:lpstr>
      <vt:lpstr>'PA in vodenje'!Področje_tiskanja</vt:lpstr>
      <vt:lpstr>Rekapitulacija!Področje_tiskanja</vt:lpstr>
      <vt:lpstr>'SN oprema'!Področje_tiskanja</vt:lpstr>
      <vt:lpstr>Storitve!Področje_tiskanja</vt:lpstr>
      <vt:lpstr>'Gradbena dela'!Tiskanje_naslovov</vt:lpstr>
      <vt:lpstr>Inštalacije!Tiskanje_naslovov</vt:lpstr>
      <vt:lpstr>'NN oprema'!Tiskanje_naslovov</vt:lpstr>
      <vt:lpstr>'PA in vodenje'!Tiskanje_naslovov</vt:lpstr>
      <vt:lpstr>'SN oprema'!Tiskanje_naslovov</vt:lpstr>
      <vt:lpstr>Storitve!Tiskanje_naslovov</vt:lpstr>
    </vt:vector>
  </TitlesOfParts>
  <Company>Korona d.d.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Virant</dc:creator>
  <cp:lastModifiedBy>Matej KASTELIC</cp:lastModifiedBy>
  <cp:lastPrinted>2020-03-09T08:30:00Z</cp:lastPrinted>
  <dcterms:created xsi:type="dcterms:W3CDTF">2004-11-25T12:49:11Z</dcterms:created>
  <dcterms:modified xsi:type="dcterms:W3CDTF">2020-04-07T10:55:07Z</dcterms:modified>
</cp:coreProperties>
</file>